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W:\BACK-UPs\TF-CBT_R\"/>
    </mc:Choice>
  </mc:AlternateContent>
  <xr:revisionPtr revIDLastSave="0" documentId="13_ncr:1_{B19F1D34-AFB3-486F-A7EA-383790CB069A}" xr6:coauthVersionLast="36" xr6:coauthVersionMax="36" xr10:uidLastSave="{00000000-0000-0000-0000-000000000000}"/>
  <workbookProtection workbookPassword="CDF0" lockStructure="1"/>
  <bookViews>
    <workbookView xWindow="0" yWindow="0" windowWidth="28800" windowHeight="12300" tabRatio="882" xr2:uid="{00000000-000D-0000-FFFF-FFFF00000000}"/>
  </bookViews>
  <sheets>
    <sheet name="Instructions" sheetId="24" r:id="rId1"/>
    <sheet name="Clinician Summary" sheetId="16" r:id="rId2"/>
    <sheet name="Navigate" sheetId="12" r:id="rId3"/>
    <sheet name="lists" sheetId="5" state="hidden" r:id="rId4"/>
    <sheet name="RaceCode" sheetId="49" state="hidden" r:id="rId5"/>
    <sheet name="DataTable" sheetId="13" r:id="rId6"/>
    <sheet name="Client (1)" sheetId="1" r:id="rId7"/>
    <sheet name="Client (2)" sheetId="25" r:id="rId8"/>
    <sheet name="Client (3)" sheetId="26" r:id="rId9"/>
    <sheet name="Client (4)" sheetId="27" r:id="rId10"/>
    <sheet name="Client (5)" sheetId="28" r:id="rId11"/>
    <sheet name="Client (6)" sheetId="29" r:id="rId12"/>
    <sheet name="Client (7)" sheetId="30" r:id="rId13"/>
    <sheet name="Client (8)" sheetId="31" r:id="rId14"/>
    <sheet name="Client (9)" sheetId="32" r:id="rId15"/>
    <sheet name="Client (10)" sheetId="33" r:id="rId16"/>
    <sheet name="Client (11)" sheetId="34" r:id="rId17"/>
    <sheet name="Client (12)" sheetId="35" r:id="rId18"/>
    <sheet name="Client (13)" sheetId="36" r:id="rId19"/>
    <sheet name="Client (14)" sheetId="37" r:id="rId20"/>
    <sheet name="Client (15)" sheetId="38" r:id="rId21"/>
    <sheet name="Client (16)" sheetId="39" r:id="rId22"/>
    <sheet name="Client (17)" sheetId="40" r:id="rId23"/>
    <sheet name="Client (18)" sheetId="41" r:id="rId24"/>
    <sheet name="Client (19)" sheetId="42" r:id="rId25"/>
    <sheet name="Client (20)" sheetId="43" r:id="rId26"/>
    <sheet name="Client (21)" sheetId="44" r:id="rId27"/>
    <sheet name="Client (22)" sheetId="45" r:id="rId28"/>
    <sheet name="Client (23)" sheetId="46" r:id="rId29"/>
    <sheet name="Client (24)" sheetId="47" r:id="rId30"/>
    <sheet name="Client (25)" sheetId="48" r:id="rId31"/>
  </sheets>
  <externalReferences>
    <externalReference r:id="rId32"/>
  </externalReferences>
  <definedNames>
    <definedName name="ClosureStatus" localSheetId="0">[1]lists!$I$3:$I$7</definedName>
    <definedName name="ClosureStatus">lists!$J$3:$J$13</definedName>
    <definedName name="Gender" localSheetId="0">[1]lists!$A$3:$A$4</definedName>
    <definedName name="Gender">lists!$A$3:$A$4</definedName>
    <definedName name="Hispanic" localSheetId="0">[1]lists!$B$16:$B$20</definedName>
    <definedName name="Hispanic">lists!$F$29:$F$33</definedName>
    <definedName name="HispCode">lists!$F$29:$G$33</definedName>
    <definedName name="Household" localSheetId="0">[1]lists!$B$3:$B$11</definedName>
    <definedName name="Household">lists!$B$3:$B$11</definedName>
    <definedName name="Language" localSheetId="0">[1]lists!$C$3:$C$5</definedName>
    <definedName name="Language">lists!$C$3:$C$19</definedName>
    <definedName name="Location" localSheetId="0">[1]lists!$G$3:$G$6</definedName>
    <definedName name="Location">lists!$G$3:$G$6</definedName>
    <definedName name="_xlnm.Print_Area" localSheetId="6">'Client (1)'!$A$1:$AO$84</definedName>
    <definedName name="_xlnm.Print_Area" localSheetId="15">'Client (10)'!$A$1:$AO$84</definedName>
    <definedName name="_xlnm.Print_Area" localSheetId="16">'Client (11)'!$A$1:$AO$84</definedName>
    <definedName name="_xlnm.Print_Area" localSheetId="17">'Client (12)'!$A$1:$AO$84</definedName>
    <definedName name="_xlnm.Print_Area" localSheetId="18">'Client (13)'!$A$1:$AO$84</definedName>
    <definedName name="_xlnm.Print_Area" localSheetId="19">'Client (14)'!$A$1:$AO$84</definedName>
    <definedName name="_xlnm.Print_Area" localSheetId="20">'Client (15)'!$A$1:$AO$84</definedName>
    <definedName name="_xlnm.Print_Area" localSheetId="21">'Client (16)'!$A$1:$AO$84</definedName>
    <definedName name="_xlnm.Print_Area" localSheetId="22">'Client (17)'!$A$1:$AO$84</definedName>
    <definedName name="_xlnm.Print_Area" localSheetId="23">'Client (18)'!$A$1:$AO$84</definedName>
    <definedName name="_xlnm.Print_Area" localSheetId="24">'Client (19)'!$A$1:$AO$84</definedName>
    <definedName name="_xlnm.Print_Area" localSheetId="7">'Client (2)'!$A$1:$AO$84</definedName>
    <definedName name="_xlnm.Print_Area" localSheetId="25">'Client (20)'!$A$1:$AO$84</definedName>
    <definedName name="_xlnm.Print_Area" localSheetId="26">'Client (21)'!$A$1:$AO$84</definedName>
    <definedName name="_xlnm.Print_Area" localSheetId="27">'Client (22)'!$A$1:$AO$84</definedName>
    <definedName name="_xlnm.Print_Area" localSheetId="28">'Client (23)'!$A$1:$AO$84</definedName>
    <definedName name="_xlnm.Print_Area" localSheetId="29">'Client (24)'!$A$1:$AO$84</definedName>
    <definedName name="_xlnm.Print_Area" localSheetId="30">'Client (25)'!$A$1:$AO$84</definedName>
    <definedName name="_xlnm.Print_Area" localSheetId="8">'Client (3)'!$A$1:$AO$84</definedName>
    <definedName name="_xlnm.Print_Area" localSheetId="9">'Client (4)'!$A$1:$AO$84</definedName>
    <definedName name="_xlnm.Print_Area" localSheetId="10">'Client (5)'!$A$1:$AO$84</definedName>
    <definedName name="_xlnm.Print_Area" localSheetId="11">'Client (6)'!$A$1:$AO$84</definedName>
    <definedName name="_xlnm.Print_Area" localSheetId="12">'Client (7)'!$A$1:$AO$84</definedName>
    <definedName name="_xlnm.Print_Area" localSheetId="13">'Client (8)'!$A$1:$AO$84</definedName>
    <definedName name="_xlnm.Print_Area" localSheetId="14">'Client (9)'!$A$1:$AO$84</definedName>
    <definedName name="Race" localSheetId="15">lists!#REF!</definedName>
    <definedName name="Race" localSheetId="16">lists!#REF!</definedName>
    <definedName name="Race" localSheetId="17">lists!#REF!</definedName>
    <definedName name="Race" localSheetId="18">lists!#REF!</definedName>
    <definedName name="Race" localSheetId="19">lists!#REF!</definedName>
    <definedName name="Race" localSheetId="20">lists!#REF!</definedName>
    <definedName name="Race" localSheetId="21">lists!#REF!</definedName>
    <definedName name="Race" localSheetId="22">lists!#REF!</definedName>
    <definedName name="Race" localSheetId="23">lists!#REF!</definedName>
    <definedName name="Race" localSheetId="24">lists!#REF!</definedName>
    <definedName name="Race" localSheetId="7">lists!#REF!</definedName>
    <definedName name="Race" localSheetId="25">lists!#REF!</definedName>
    <definedName name="Race" localSheetId="26">lists!#REF!</definedName>
    <definedName name="Race" localSheetId="27">lists!#REF!</definedName>
    <definedName name="Race" localSheetId="28">lists!#REF!</definedName>
    <definedName name="Race" localSheetId="29">lists!#REF!</definedName>
    <definedName name="Race" localSheetId="30">lists!#REF!</definedName>
    <definedName name="Race" localSheetId="8">lists!#REF!</definedName>
    <definedName name="Race" localSheetId="9">lists!#REF!</definedName>
    <definedName name="Race" localSheetId="10">lists!#REF!</definedName>
    <definedName name="Race" localSheetId="11">lists!#REF!</definedName>
    <definedName name="Race" localSheetId="12">lists!#REF!</definedName>
    <definedName name="Race" localSheetId="13">lists!#REF!</definedName>
    <definedName name="Race" localSheetId="14">lists!#REF!</definedName>
    <definedName name="Race" localSheetId="0">[1]lists!#REF!</definedName>
    <definedName name="Race">lists!#REF!</definedName>
    <definedName name="ReferralSource" localSheetId="0">[1]lists!$D$3:$D$13</definedName>
    <definedName name="ReferralSource">lists!$D$3:$D$13</definedName>
    <definedName name="SysLookup">lists!$H$3:$I$8</definedName>
    <definedName name="SystemInvolvement" localSheetId="0">[1]lists!$H$3:$H$7</definedName>
    <definedName name="SystemInvolvement">lists!$H$3:$H$8</definedName>
    <definedName name="TraumaGeneral" localSheetId="0">[1]lists!$E$3:$E$5</definedName>
    <definedName name="TraumaGeneral">lists!$E$3:$E$5</definedName>
    <definedName name="TraumaSpecific" localSheetId="0">[1]lists!$F$3:$F$12</definedName>
    <definedName name="TraumaSpecific">lists!$F$3:$F$26</definedName>
  </definedNames>
  <calcPr calcId="191029"/>
</workbook>
</file>

<file path=xl/calcChain.xml><?xml version="1.0" encoding="utf-8"?>
<calcChain xmlns="http://schemas.openxmlformats.org/spreadsheetml/2006/main">
  <c r="E4" i="48" l="1"/>
  <c r="E4" i="47"/>
  <c r="E4" i="46"/>
  <c r="E4" i="45"/>
  <c r="E4" i="44"/>
  <c r="E4" i="43"/>
  <c r="E4" i="42"/>
  <c r="E4" i="41"/>
  <c r="E4" i="40"/>
  <c r="E4" i="39"/>
  <c r="E4" i="38"/>
  <c r="E4" i="37"/>
  <c r="E4" i="36"/>
  <c r="E4" i="35"/>
  <c r="E4" i="34"/>
  <c r="E4" i="33"/>
  <c r="E4" i="32"/>
  <c r="E4" i="31"/>
  <c r="E4" i="30"/>
  <c r="E4" i="29"/>
  <c r="E4" i="28"/>
  <c r="E4" i="27"/>
  <c r="E4" i="26"/>
  <c r="E4" i="25"/>
  <c r="E4" i="1"/>
  <c r="C9" i="13"/>
  <c r="N9" i="13"/>
  <c r="H9" i="13"/>
  <c r="D9" i="13"/>
  <c r="X9" i="13"/>
  <c r="P9" i="13"/>
  <c r="O9" i="13"/>
  <c r="U9" i="13"/>
  <c r="Z9" i="13"/>
  <c r="K9" i="13"/>
  <c r="R9" i="13"/>
  <c r="G9" i="13"/>
  <c r="Y9" i="13"/>
  <c r="S9" i="13"/>
  <c r="T9" i="13"/>
  <c r="I9" i="13"/>
  <c r="F9" i="13"/>
  <c r="W9" i="13"/>
  <c r="J9" i="13"/>
  <c r="V9" i="13"/>
  <c r="L9" i="13"/>
  <c r="Q9" i="13"/>
  <c r="B9" i="13"/>
  <c r="E9" i="13"/>
  <c r="M9" i="13"/>
  <c r="AY39" i="48" l="1"/>
  <c r="AX39" i="48"/>
  <c r="AW39" i="48"/>
  <c r="AY38" i="48"/>
  <c r="AX38" i="48"/>
  <c r="AW38" i="48"/>
  <c r="AY37" i="48"/>
  <c r="AX37" i="48"/>
  <c r="AW37" i="48"/>
  <c r="AY36" i="48"/>
  <c r="AX36" i="48"/>
  <c r="AW36" i="48"/>
  <c r="AY35" i="48"/>
  <c r="AX35" i="48"/>
  <c r="AW35" i="48"/>
  <c r="AY34" i="48"/>
  <c r="AX34" i="48"/>
  <c r="AW34" i="48"/>
  <c r="AY33" i="48"/>
  <c r="AX33" i="48"/>
  <c r="AW33" i="48"/>
  <c r="AY32" i="48"/>
  <c r="AX32" i="48"/>
  <c r="AW32" i="48"/>
  <c r="AY31" i="48"/>
  <c r="AX31" i="48"/>
  <c r="AW31" i="48"/>
  <c r="AY30" i="48"/>
  <c r="AX30" i="48"/>
  <c r="AW30" i="48"/>
  <c r="AY29" i="48"/>
  <c r="AX29" i="48"/>
  <c r="AW29" i="48"/>
  <c r="AY28" i="48"/>
  <c r="AX28" i="48"/>
  <c r="AW28" i="48"/>
  <c r="AY27" i="48"/>
  <c r="AX27" i="48"/>
  <c r="AW27" i="48"/>
  <c r="AY26" i="48"/>
  <c r="AX26" i="48"/>
  <c r="AW26" i="48"/>
  <c r="AY25" i="48"/>
  <c r="AX25" i="48"/>
  <c r="AW25" i="48"/>
  <c r="AY24" i="48"/>
  <c r="AX24" i="48"/>
  <c r="AW24" i="48"/>
  <c r="AY23" i="48"/>
  <c r="AX23" i="48"/>
  <c r="AW23" i="48"/>
  <c r="AY22" i="48"/>
  <c r="AX22" i="48"/>
  <c r="AW22" i="48"/>
  <c r="AY17" i="48"/>
  <c r="AX17" i="48"/>
  <c r="AW17" i="48"/>
  <c r="AY39" i="47"/>
  <c r="AX39" i="47"/>
  <c r="AW39" i="47"/>
  <c r="AY38" i="47"/>
  <c r="AX38" i="47"/>
  <c r="AW38" i="47"/>
  <c r="AY37" i="47"/>
  <c r="AX37" i="47"/>
  <c r="AW37" i="47"/>
  <c r="AY36" i="47"/>
  <c r="AX36" i="47"/>
  <c r="AW36" i="47"/>
  <c r="AY35" i="47"/>
  <c r="AX35" i="47"/>
  <c r="AW35" i="47"/>
  <c r="AY34" i="47"/>
  <c r="AX34" i="47"/>
  <c r="AW34" i="47"/>
  <c r="AY33" i="47"/>
  <c r="AX33" i="47"/>
  <c r="AW33" i="47"/>
  <c r="AY32" i="47"/>
  <c r="AX32" i="47"/>
  <c r="AW32" i="47"/>
  <c r="AY31" i="47"/>
  <c r="AX31" i="47"/>
  <c r="AW31" i="47"/>
  <c r="AY30" i="47"/>
  <c r="AX30" i="47"/>
  <c r="AW30" i="47"/>
  <c r="AY29" i="47"/>
  <c r="AX29" i="47"/>
  <c r="AW29" i="47"/>
  <c r="AY28" i="47"/>
  <c r="AX28" i="47"/>
  <c r="AW28" i="47"/>
  <c r="AY27" i="47"/>
  <c r="AX27" i="47"/>
  <c r="AW27" i="47"/>
  <c r="AY26" i="47"/>
  <c r="AX26" i="47"/>
  <c r="AW26" i="47"/>
  <c r="AY25" i="47"/>
  <c r="AX25" i="47"/>
  <c r="AW25" i="47"/>
  <c r="AY24" i="47"/>
  <c r="AX24" i="47"/>
  <c r="AW24" i="47"/>
  <c r="AY23" i="47"/>
  <c r="AX23" i="47"/>
  <c r="AW23" i="47"/>
  <c r="AY22" i="47"/>
  <c r="AX22" i="47"/>
  <c r="AW22" i="47"/>
  <c r="AY17" i="47"/>
  <c r="AX17" i="47"/>
  <c r="AW17" i="47"/>
  <c r="AY39" i="46"/>
  <c r="AX39" i="46"/>
  <c r="AW39" i="46"/>
  <c r="AY38" i="46"/>
  <c r="AX38" i="46"/>
  <c r="AW38" i="46"/>
  <c r="AY37" i="46"/>
  <c r="AX37" i="46"/>
  <c r="AW37" i="46"/>
  <c r="AY36" i="46"/>
  <c r="AX36" i="46"/>
  <c r="AW36" i="46"/>
  <c r="AY35" i="46"/>
  <c r="AX35" i="46"/>
  <c r="AW35" i="46"/>
  <c r="AY34" i="46"/>
  <c r="AX34" i="46"/>
  <c r="AW34" i="46"/>
  <c r="AY33" i="46"/>
  <c r="AX33" i="46"/>
  <c r="AW33" i="46"/>
  <c r="AY32" i="46"/>
  <c r="AX32" i="46"/>
  <c r="AW32" i="46"/>
  <c r="AY31" i="46"/>
  <c r="AX31" i="46"/>
  <c r="AW31" i="46"/>
  <c r="AY30" i="46"/>
  <c r="AX30" i="46"/>
  <c r="AW30" i="46"/>
  <c r="AY29" i="46"/>
  <c r="AX29" i="46"/>
  <c r="AW29" i="46"/>
  <c r="AY28" i="46"/>
  <c r="AX28" i="46"/>
  <c r="AW28" i="46"/>
  <c r="AY27" i="46"/>
  <c r="AX27" i="46"/>
  <c r="AW27" i="46"/>
  <c r="AY26" i="46"/>
  <c r="AX26" i="46"/>
  <c r="AW26" i="46"/>
  <c r="AY25" i="46"/>
  <c r="AX25" i="46"/>
  <c r="AW25" i="46"/>
  <c r="AY24" i="46"/>
  <c r="AX24" i="46"/>
  <c r="AW24" i="46"/>
  <c r="AY23" i="46"/>
  <c r="AX23" i="46"/>
  <c r="AW23" i="46"/>
  <c r="AY22" i="46"/>
  <c r="AX22" i="46"/>
  <c r="AW22" i="46"/>
  <c r="AY17" i="46"/>
  <c r="AX17" i="46"/>
  <c r="AW17" i="46"/>
  <c r="AY39" i="45"/>
  <c r="AX39" i="45"/>
  <c r="AW39" i="45"/>
  <c r="AY38" i="45"/>
  <c r="AX38" i="45"/>
  <c r="AW38" i="45"/>
  <c r="AY37" i="45"/>
  <c r="AX37" i="45"/>
  <c r="AW37" i="45"/>
  <c r="AY36" i="45"/>
  <c r="AX36" i="45"/>
  <c r="AW36" i="45"/>
  <c r="AY35" i="45"/>
  <c r="AX35" i="45"/>
  <c r="AW35" i="45"/>
  <c r="AY34" i="45"/>
  <c r="AX34" i="45"/>
  <c r="AW34" i="45"/>
  <c r="AY33" i="45"/>
  <c r="AX33" i="45"/>
  <c r="AW33" i="45"/>
  <c r="AY32" i="45"/>
  <c r="AX32" i="45"/>
  <c r="AW32" i="45"/>
  <c r="AY31" i="45"/>
  <c r="AX31" i="45"/>
  <c r="AW31" i="45"/>
  <c r="AY30" i="45"/>
  <c r="AX30" i="45"/>
  <c r="AW30" i="45"/>
  <c r="AY29" i="45"/>
  <c r="AX29" i="45"/>
  <c r="AW29" i="45"/>
  <c r="AY28" i="45"/>
  <c r="AX28" i="45"/>
  <c r="AW28" i="45"/>
  <c r="AY27" i="45"/>
  <c r="AX27" i="45"/>
  <c r="AW27" i="45"/>
  <c r="AY26" i="45"/>
  <c r="AX26" i="45"/>
  <c r="AW26" i="45"/>
  <c r="AY25" i="45"/>
  <c r="AX25" i="45"/>
  <c r="AW25" i="45"/>
  <c r="AY24" i="45"/>
  <c r="AX24" i="45"/>
  <c r="AW24" i="45"/>
  <c r="AY23" i="45"/>
  <c r="AX23" i="45"/>
  <c r="AW23" i="45"/>
  <c r="AY22" i="45"/>
  <c r="AX22" i="45"/>
  <c r="AW22" i="45"/>
  <c r="AY17" i="45"/>
  <c r="AX17" i="45"/>
  <c r="AW17" i="45"/>
  <c r="AY39" i="44"/>
  <c r="AX39" i="44"/>
  <c r="AW39" i="44"/>
  <c r="AY38" i="44"/>
  <c r="AX38" i="44"/>
  <c r="AW38" i="44"/>
  <c r="AY37" i="44"/>
  <c r="AX37" i="44"/>
  <c r="AW37" i="44"/>
  <c r="AY36" i="44"/>
  <c r="AX36" i="44"/>
  <c r="AW36" i="44"/>
  <c r="AY35" i="44"/>
  <c r="AX35" i="44"/>
  <c r="AW35" i="44"/>
  <c r="AY34" i="44"/>
  <c r="AX34" i="44"/>
  <c r="AW34" i="44"/>
  <c r="AY33" i="44"/>
  <c r="AX33" i="44"/>
  <c r="AW33" i="44"/>
  <c r="AY32" i="44"/>
  <c r="AX32" i="44"/>
  <c r="AW32" i="44"/>
  <c r="AY31" i="44"/>
  <c r="AX31" i="44"/>
  <c r="AW31" i="44"/>
  <c r="AY30" i="44"/>
  <c r="AX30" i="44"/>
  <c r="AW30" i="44"/>
  <c r="AY29" i="44"/>
  <c r="AX29" i="44"/>
  <c r="AW29" i="44"/>
  <c r="AY28" i="44"/>
  <c r="AX28" i="44"/>
  <c r="AW28" i="44"/>
  <c r="AY27" i="44"/>
  <c r="AX27" i="44"/>
  <c r="AW27" i="44"/>
  <c r="AY26" i="44"/>
  <c r="AX26" i="44"/>
  <c r="AW26" i="44"/>
  <c r="AY25" i="44"/>
  <c r="AX25" i="44"/>
  <c r="AW25" i="44"/>
  <c r="AY24" i="44"/>
  <c r="AX24" i="44"/>
  <c r="AW24" i="44"/>
  <c r="AY23" i="44"/>
  <c r="AX23" i="44"/>
  <c r="AW23" i="44"/>
  <c r="AY22" i="44"/>
  <c r="AX22" i="44"/>
  <c r="AW22" i="44"/>
  <c r="AY17" i="44"/>
  <c r="AX17" i="44"/>
  <c r="AW17" i="44"/>
  <c r="AY39" i="43"/>
  <c r="AX39" i="43"/>
  <c r="AW39" i="43"/>
  <c r="AY38" i="43"/>
  <c r="AX38" i="43"/>
  <c r="AW38" i="43"/>
  <c r="AY37" i="43"/>
  <c r="AX37" i="43"/>
  <c r="AW37" i="43"/>
  <c r="AY36" i="43"/>
  <c r="AX36" i="43"/>
  <c r="AW36" i="43"/>
  <c r="AY35" i="43"/>
  <c r="AX35" i="43"/>
  <c r="AW35" i="43"/>
  <c r="AY34" i="43"/>
  <c r="AX34" i="43"/>
  <c r="AW34" i="43"/>
  <c r="AY33" i="43"/>
  <c r="AX33" i="43"/>
  <c r="AW33" i="43"/>
  <c r="AY32" i="43"/>
  <c r="AX32" i="43"/>
  <c r="AW32" i="43"/>
  <c r="AY31" i="43"/>
  <c r="AX31" i="43"/>
  <c r="AW31" i="43"/>
  <c r="AY30" i="43"/>
  <c r="AX30" i="43"/>
  <c r="AW30" i="43"/>
  <c r="AY29" i="43"/>
  <c r="AX29" i="43"/>
  <c r="AW29" i="43"/>
  <c r="AY28" i="43"/>
  <c r="AX28" i="43"/>
  <c r="AW28" i="43"/>
  <c r="AY27" i="43"/>
  <c r="AX27" i="43"/>
  <c r="AW27" i="43"/>
  <c r="AY26" i="43"/>
  <c r="AX26" i="43"/>
  <c r="AW26" i="43"/>
  <c r="AY25" i="43"/>
  <c r="AX25" i="43"/>
  <c r="AW25" i="43"/>
  <c r="AY24" i="43"/>
  <c r="AX24" i="43"/>
  <c r="AW24" i="43"/>
  <c r="AY23" i="43"/>
  <c r="AX23" i="43"/>
  <c r="AW23" i="43"/>
  <c r="AY22" i="43"/>
  <c r="AX22" i="43"/>
  <c r="AW22" i="43"/>
  <c r="AY17" i="43"/>
  <c r="AX17" i="43"/>
  <c r="AW17" i="43"/>
  <c r="AY39" i="42"/>
  <c r="AX39" i="42"/>
  <c r="AW39" i="42"/>
  <c r="AY38" i="42"/>
  <c r="AX38" i="42"/>
  <c r="AW38" i="42"/>
  <c r="AY37" i="42"/>
  <c r="AX37" i="42"/>
  <c r="AW37" i="42"/>
  <c r="AY36" i="42"/>
  <c r="AX36" i="42"/>
  <c r="AW36" i="42"/>
  <c r="AY35" i="42"/>
  <c r="AX35" i="42"/>
  <c r="AW35" i="42"/>
  <c r="AY34" i="42"/>
  <c r="AX34" i="42"/>
  <c r="AW34" i="42"/>
  <c r="AY33" i="42"/>
  <c r="AX33" i="42"/>
  <c r="AW33" i="42"/>
  <c r="AY32" i="42"/>
  <c r="AX32" i="42"/>
  <c r="AW32" i="42"/>
  <c r="AY31" i="42"/>
  <c r="AX31" i="42"/>
  <c r="AW31" i="42"/>
  <c r="AY30" i="42"/>
  <c r="AX30" i="42"/>
  <c r="AW30" i="42"/>
  <c r="AY29" i="42"/>
  <c r="AX29" i="42"/>
  <c r="AW29" i="42"/>
  <c r="AY28" i="42"/>
  <c r="AX28" i="42"/>
  <c r="AW28" i="42"/>
  <c r="AY27" i="42"/>
  <c r="AX27" i="42"/>
  <c r="AW27" i="42"/>
  <c r="AY26" i="42"/>
  <c r="AX26" i="42"/>
  <c r="AW26" i="42"/>
  <c r="AY25" i="42"/>
  <c r="AX25" i="42"/>
  <c r="AW25" i="42"/>
  <c r="AY24" i="42"/>
  <c r="AX24" i="42"/>
  <c r="AW24" i="42"/>
  <c r="AY23" i="42"/>
  <c r="AX23" i="42"/>
  <c r="AW23" i="42"/>
  <c r="AY22" i="42"/>
  <c r="AX22" i="42"/>
  <c r="AW22" i="42"/>
  <c r="AY17" i="42"/>
  <c r="AX17" i="42"/>
  <c r="AW17" i="42"/>
  <c r="AY39" i="41"/>
  <c r="AX39" i="41"/>
  <c r="AW39" i="41"/>
  <c r="AY38" i="41"/>
  <c r="AX38" i="41"/>
  <c r="AW38" i="41"/>
  <c r="AY37" i="41"/>
  <c r="AX37" i="41"/>
  <c r="AW37" i="41"/>
  <c r="AY36" i="41"/>
  <c r="AX36" i="41"/>
  <c r="AW36" i="41"/>
  <c r="AY35" i="41"/>
  <c r="AX35" i="41"/>
  <c r="AW35" i="41"/>
  <c r="AY34" i="41"/>
  <c r="AX34" i="41"/>
  <c r="AW34" i="41"/>
  <c r="AY33" i="41"/>
  <c r="AX33" i="41"/>
  <c r="AW33" i="41"/>
  <c r="AY32" i="41"/>
  <c r="AX32" i="41"/>
  <c r="AW32" i="41"/>
  <c r="AY31" i="41"/>
  <c r="AX31" i="41"/>
  <c r="AW31" i="41"/>
  <c r="AY30" i="41"/>
  <c r="AX30" i="41"/>
  <c r="AW30" i="41"/>
  <c r="AY29" i="41"/>
  <c r="AX29" i="41"/>
  <c r="AW29" i="41"/>
  <c r="AY28" i="41"/>
  <c r="AX28" i="41"/>
  <c r="AW28" i="41"/>
  <c r="AY27" i="41"/>
  <c r="AX27" i="41"/>
  <c r="AW27" i="41"/>
  <c r="AY26" i="41"/>
  <c r="AX26" i="41"/>
  <c r="AW26" i="41"/>
  <c r="AY25" i="41"/>
  <c r="AX25" i="41"/>
  <c r="AW25" i="41"/>
  <c r="AY24" i="41"/>
  <c r="AX24" i="41"/>
  <c r="AW24" i="41"/>
  <c r="AY23" i="41"/>
  <c r="AX23" i="41"/>
  <c r="AW23" i="41"/>
  <c r="AY22" i="41"/>
  <c r="AX22" i="41"/>
  <c r="AW22" i="41"/>
  <c r="AY17" i="41"/>
  <c r="AX17" i="41"/>
  <c r="AW17" i="41"/>
  <c r="AY39" i="40"/>
  <c r="AX39" i="40"/>
  <c r="AW39" i="40"/>
  <c r="AY38" i="40"/>
  <c r="AX38" i="40"/>
  <c r="AW38" i="40"/>
  <c r="AY37" i="40"/>
  <c r="AX37" i="40"/>
  <c r="AW37" i="40"/>
  <c r="AY36" i="40"/>
  <c r="AX36" i="40"/>
  <c r="AW36" i="40"/>
  <c r="AY35" i="40"/>
  <c r="AX35" i="40"/>
  <c r="AW35" i="40"/>
  <c r="AY34" i="40"/>
  <c r="AX34" i="40"/>
  <c r="AW34" i="40"/>
  <c r="AY33" i="40"/>
  <c r="AX33" i="40"/>
  <c r="AW33" i="40"/>
  <c r="AY32" i="40"/>
  <c r="AX32" i="40"/>
  <c r="AW32" i="40"/>
  <c r="AY31" i="40"/>
  <c r="AX31" i="40"/>
  <c r="AW31" i="40"/>
  <c r="AY30" i="40"/>
  <c r="AX30" i="40"/>
  <c r="AW30" i="40"/>
  <c r="AY29" i="40"/>
  <c r="AX29" i="40"/>
  <c r="AW29" i="40"/>
  <c r="AY28" i="40"/>
  <c r="AX28" i="40"/>
  <c r="AW28" i="40"/>
  <c r="AY27" i="40"/>
  <c r="AX27" i="40"/>
  <c r="AW27" i="40"/>
  <c r="AY26" i="40"/>
  <c r="AX26" i="40"/>
  <c r="AW26" i="40"/>
  <c r="AY25" i="40"/>
  <c r="AX25" i="40"/>
  <c r="AW25" i="40"/>
  <c r="AY24" i="40"/>
  <c r="AX24" i="40"/>
  <c r="AW24" i="40"/>
  <c r="AY23" i="40"/>
  <c r="AX23" i="40"/>
  <c r="AW23" i="40"/>
  <c r="AY22" i="40"/>
  <c r="AX22" i="40"/>
  <c r="AW22" i="40"/>
  <c r="AY17" i="40"/>
  <c r="AX17" i="40"/>
  <c r="AW17" i="40"/>
  <c r="AY39" i="39"/>
  <c r="AX39" i="39"/>
  <c r="AW39" i="39"/>
  <c r="AY38" i="39"/>
  <c r="AX38" i="39"/>
  <c r="AW38" i="39"/>
  <c r="AY37" i="39"/>
  <c r="AX37" i="39"/>
  <c r="AW37" i="39"/>
  <c r="AY36" i="39"/>
  <c r="AX36" i="39"/>
  <c r="AW36" i="39"/>
  <c r="AY35" i="39"/>
  <c r="AX35" i="39"/>
  <c r="AW35" i="39"/>
  <c r="AY34" i="39"/>
  <c r="AX34" i="39"/>
  <c r="AW34" i="39"/>
  <c r="AY33" i="39"/>
  <c r="AX33" i="39"/>
  <c r="AW33" i="39"/>
  <c r="AY32" i="39"/>
  <c r="AX32" i="39"/>
  <c r="AW32" i="39"/>
  <c r="AY31" i="39"/>
  <c r="AX31" i="39"/>
  <c r="AW31" i="39"/>
  <c r="AY30" i="39"/>
  <c r="AX30" i="39"/>
  <c r="AW30" i="39"/>
  <c r="AY29" i="39"/>
  <c r="AX29" i="39"/>
  <c r="AW29" i="39"/>
  <c r="AY28" i="39"/>
  <c r="AX28" i="39"/>
  <c r="AW28" i="39"/>
  <c r="AY27" i="39"/>
  <c r="AX27" i="39"/>
  <c r="AW27" i="39"/>
  <c r="AY26" i="39"/>
  <c r="AX26" i="39"/>
  <c r="AW26" i="39"/>
  <c r="AY25" i="39"/>
  <c r="AX25" i="39"/>
  <c r="AW25" i="39"/>
  <c r="AY24" i="39"/>
  <c r="AX24" i="39"/>
  <c r="AW24" i="39"/>
  <c r="AY23" i="39"/>
  <c r="AX23" i="39"/>
  <c r="AW23" i="39"/>
  <c r="AY22" i="39"/>
  <c r="AX22" i="39"/>
  <c r="AW22" i="39"/>
  <c r="AY17" i="39"/>
  <c r="AX17" i="39"/>
  <c r="AW17" i="39"/>
  <c r="AY39" i="38"/>
  <c r="AX39" i="38"/>
  <c r="AW39" i="38"/>
  <c r="AY38" i="38"/>
  <c r="AX38" i="38"/>
  <c r="AW38" i="38"/>
  <c r="AY37" i="38"/>
  <c r="AX37" i="38"/>
  <c r="AW37" i="38"/>
  <c r="AY36" i="38"/>
  <c r="AX36" i="38"/>
  <c r="AW36" i="38"/>
  <c r="AY35" i="38"/>
  <c r="AX35" i="38"/>
  <c r="AW35" i="38"/>
  <c r="AY34" i="38"/>
  <c r="AX34" i="38"/>
  <c r="AW34" i="38"/>
  <c r="AY33" i="38"/>
  <c r="AX33" i="38"/>
  <c r="AW33" i="38"/>
  <c r="AY32" i="38"/>
  <c r="AX32" i="38"/>
  <c r="AW32" i="38"/>
  <c r="AY31" i="38"/>
  <c r="AX31" i="38"/>
  <c r="AW31" i="38"/>
  <c r="AY30" i="38"/>
  <c r="AX30" i="38"/>
  <c r="AW30" i="38"/>
  <c r="AY29" i="38"/>
  <c r="AX29" i="38"/>
  <c r="AW29" i="38"/>
  <c r="AY28" i="38"/>
  <c r="AX28" i="38"/>
  <c r="AW28" i="38"/>
  <c r="AY27" i="38"/>
  <c r="AX27" i="38"/>
  <c r="AW27" i="38"/>
  <c r="AY26" i="38"/>
  <c r="AX26" i="38"/>
  <c r="AW26" i="38"/>
  <c r="AY25" i="38"/>
  <c r="AX25" i="38"/>
  <c r="AW25" i="38"/>
  <c r="AY24" i="38"/>
  <c r="AX24" i="38"/>
  <c r="AW24" i="38"/>
  <c r="AY23" i="38"/>
  <c r="AX23" i="38"/>
  <c r="AW23" i="38"/>
  <c r="AY22" i="38"/>
  <c r="AX22" i="38"/>
  <c r="AW22" i="38"/>
  <c r="AY17" i="38"/>
  <c r="AX17" i="38"/>
  <c r="AW17" i="38"/>
  <c r="AY39" i="37"/>
  <c r="AX39" i="37"/>
  <c r="AW39" i="37"/>
  <c r="AY38" i="37"/>
  <c r="AX38" i="37"/>
  <c r="AW38" i="37"/>
  <c r="AY37" i="37"/>
  <c r="AX37" i="37"/>
  <c r="AW37" i="37"/>
  <c r="AY36" i="37"/>
  <c r="AX36" i="37"/>
  <c r="AW36" i="37"/>
  <c r="AY35" i="37"/>
  <c r="AX35" i="37"/>
  <c r="AW35" i="37"/>
  <c r="AY34" i="37"/>
  <c r="AX34" i="37"/>
  <c r="AW34" i="37"/>
  <c r="AY33" i="37"/>
  <c r="AX33" i="37"/>
  <c r="AW33" i="37"/>
  <c r="AY32" i="37"/>
  <c r="AX32" i="37"/>
  <c r="AW32" i="37"/>
  <c r="AY31" i="37"/>
  <c r="AX31" i="37"/>
  <c r="AW31" i="37"/>
  <c r="AY30" i="37"/>
  <c r="AX30" i="37"/>
  <c r="AW30" i="37"/>
  <c r="AY29" i="37"/>
  <c r="AX29" i="37"/>
  <c r="AW29" i="37"/>
  <c r="AY28" i="37"/>
  <c r="AX28" i="37"/>
  <c r="AW28" i="37"/>
  <c r="AY27" i="37"/>
  <c r="AX27" i="37"/>
  <c r="AW27" i="37"/>
  <c r="AY26" i="37"/>
  <c r="AX26" i="37"/>
  <c r="AW26" i="37"/>
  <c r="AY25" i="37"/>
  <c r="AX25" i="37"/>
  <c r="AW25" i="37"/>
  <c r="AY24" i="37"/>
  <c r="AX24" i="37"/>
  <c r="AW24" i="37"/>
  <c r="AY23" i="37"/>
  <c r="AX23" i="37"/>
  <c r="AW23" i="37"/>
  <c r="AY22" i="37"/>
  <c r="AX22" i="37"/>
  <c r="AW22" i="37"/>
  <c r="AY17" i="37"/>
  <c r="AX17" i="37"/>
  <c r="AW17" i="37"/>
  <c r="AY39" i="36"/>
  <c r="AX39" i="36"/>
  <c r="AW39" i="36"/>
  <c r="AY38" i="36"/>
  <c r="AX38" i="36"/>
  <c r="AW38" i="36"/>
  <c r="AY37" i="36"/>
  <c r="AX37" i="36"/>
  <c r="AW37" i="36"/>
  <c r="AY36" i="36"/>
  <c r="AX36" i="36"/>
  <c r="AW36" i="36"/>
  <c r="AY35" i="36"/>
  <c r="AX35" i="36"/>
  <c r="AW35" i="36"/>
  <c r="AY34" i="36"/>
  <c r="AX34" i="36"/>
  <c r="AW34" i="36"/>
  <c r="AY33" i="36"/>
  <c r="AX33" i="36"/>
  <c r="AW33" i="36"/>
  <c r="AY32" i="36"/>
  <c r="AX32" i="36"/>
  <c r="AW32" i="36"/>
  <c r="AY31" i="36"/>
  <c r="AX31" i="36"/>
  <c r="AW31" i="36"/>
  <c r="AY30" i="36"/>
  <c r="AX30" i="36"/>
  <c r="AW30" i="36"/>
  <c r="AY29" i="36"/>
  <c r="AX29" i="36"/>
  <c r="AW29" i="36"/>
  <c r="AY28" i="36"/>
  <c r="AX28" i="36"/>
  <c r="AW28" i="36"/>
  <c r="AY27" i="36"/>
  <c r="AX27" i="36"/>
  <c r="AW27" i="36"/>
  <c r="AY26" i="36"/>
  <c r="AX26" i="36"/>
  <c r="AW26" i="36"/>
  <c r="AY25" i="36"/>
  <c r="AX25" i="36"/>
  <c r="AW25" i="36"/>
  <c r="AY24" i="36"/>
  <c r="AX24" i="36"/>
  <c r="AW24" i="36"/>
  <c r="AY23" i="36"/>
  <c r="AX23" i="36"/>
  <c r="AW23" i="36"/>
  <c r="AY22" i="36"/>
  <c r="AX22" i="36"/>
  <c r="AW22" i="36"/>
  <c r="AY17" i="36"/>
  <c r="AX17" i="36"/>
  <c r="AW17" i="36"/>
  <c r="AY39" i="35"/>
  <c r="AX39" i="35"/>
  <c r="AW39" i="35"/>
  <c r="AY38" i="35"/>
  <c r="AX38" i="35"/>
  <c r="AW38" i="35"/>
  <c r="AY37" i="35"/>
  <c r="AX37" i="35"/>
  <c r="AW37" i="35"/>
  <c r="AY36" i="35"/>
  <c r="AX36" i="35"/>
  <c r="AW36" i="35"/>
  <c r="AY35" i="35"/>
  <c r="AX35" i="35"/>
  <c r="AW35" i="35"/>
  <c r="AY34" i="35"/>
  <c r="AX34" i="35"/>
  <c r="AW34" i="35"/>
  <c r="AY33" i="35"/>
  <c r="AX33" i="35"/>
  <c r="AW33" i="35"/>
  <c r="AY32" i="35"/>
  <c r="AX32" i="35"/>
  <c r="AW32" i="35"/>
  <c r="AY31" i="35"/>
  <c r="AX31" i="35"/>
  <c r="AW31" i="35"/>
  <c r="AY30" i="35"/>
  <c r="AX30" i="35"/>
  <c r="AW30" i="35"/>
  <c r="AY29" i="35"/>
  <c r="AX29" i="35"/>
  <c r="AW29" i="35"/>
  <c r="AY28" i="35"/>
  <c r="AX28" i="35"/>
  <c r="AW28" i="35"/>
  <c r="AY27" i="35"/>
  <c r="AX27" i="35"/>
  <c r="AW27" i="35"/>
  <c r="AY26" i="35"/>
  <c r="AX26" i="35"/>
  <c r="AW26" i="35"/>
  <c r="AY25" i="35"/>
  <c r="AX25" i="35"/>
  <c r="AW25" i="35"/>
  <c r="AY24" i="35"/>
  <c r="AX24" i="35"/>
  <c r="AW24" i="35"/>
  <c r="AY23" i="35"/>
  <c r="AX23" i="35"/>
  <c r="AW23" i="35"/>
  <c r="AY22" i="35"/>
  <c r="AX22" i="35"/>
  <c r="AW22" i="35"/>
  <c r="AY17" i="35"/>
  <c r="AX17" i="35"/>
  <c r="AW17" i="35"/>
  <c r="AY39" i="34"/>
  <c r="AX39" i="34"/>
  <c r="AW39" i="34"/>
  <c r="AY38" i="34"/>
  <c r="AX38" i="34"/>
  <c r="AW38" i="34"/>
  <c r="AY37" i="34"/>
  <c r="AX37" i="34"/>
  <c r="AW37" i="34"/>
  <c r="AY36" i="34"/>
  <c r="AX36" i="34"/>
  <c r="AW36" i="34"/>
  <c r="AY35" i="34"/>
  <c r="AX35" i="34"/>
  <c r="AW35" i="34"/>
  <c r="AY34" i="34"/>
  <c r="AX34" i="34"/>
  <c r="AW34" i="34"/>
  <c r="AY33" i="34"/>
  <c r="AX33" i="34"/>
  <c r="AW33" i="34"/>
  <c r="AY32" i="34"/>
  <c r="AX32" i="34"/>
  <c r="AW32" i="34"/>
  <c r="AY31" i="34"/>
  <c r="AX31" i="34"/>
  <c r="AW31" i="34"/>
  <c r="AY30" i="34"/>
  <c r="AX30" i="34"/>
  <c r="AW30" i="34"/>
  <c r="AY29" i="34"/>
  <c r="AX29" i="34"/>
  <c r="AW29" i="34"/>
  <c r="AY28" i="34"/>
  <c r="AX28" i="34"/>
  <c r="AW28" i="34"/>
  <c r="AY27" i="34"/>
  <c r="AX27" i="34"/>
  <c r="AW27" i="34"/>
  <c r="AY26" i="34"/>
  <c r="AX26" i="34"/>
  <c r="AW26" i="34"/>
  <c r="AY25" i="34"/>
  <c r="AX25" i="34"/>
  <c r="AW25" i="34"/>
  <c r="AY24" i="34"/>
  <c r="AX24" i="34"/>
  <c r="AW24" i="34"/>
  <c r="AY23" i="34"/>
  <c r="AX23" i="34"/>
  <c r="AW23" i="34"/>
  <c r="AY22" i="34"/>
  <c r="AX22" i="34"/>
  <c r="AW22" i="34"/>
  <c r="AY17" i="34"/>
  <c r="AX17" i="34"/>
  <c r="AW17" i="34"/>
  <c r="AY39" i="33"/>
  <c r="AX39" i="33"/>
  <c r="AW39" i="33"/>
  <c r="AY38" i="33"/>
  <c r="AX38" i="33"/>
  <c r="AW38" i="33"/>
  <c r="AY37" i="33"/>
  <c r="AX37" i="33"/>
  <c r="AW37" i="33"/>
  <c r="AY36" i="33"/>
  <c r="AX36" i="33"/>
  <c r="AW36" i="33"/>
  <c r="AY35" i="33"/>
  <c r="AX35" i="33"/>
  <c r="AW35" i="33"/>
  <c r="AY34" i="33"/>
  <c r="AX34" i="33"/>
  <c r="AW34" i="33"/>
  <c r="AY33" i="33"/>
  <c r="AX33" i="33"/>
  <c r="AW33" i="33"/>
  <c r="AY32" i="33"/>
  <c r="AX32" i="33"/>
  <c r="AW32" i="33"/>
  <c r="AY31" i="33"/>
  <c r="AX31" i="33"/>
  <c r="AW31" i="33"/>
  <c r="AY30" i="33"/>
  <c r="AX30" i="33"/>
  <c r="AW30" i="33"/>
  <c r="AY29" i="33"/>
  <c r="AX29" i="33"/>
  <c r="AW29" i="33"/>
  <c r="AY28" i="33"/>
  <c r="AX28" i="33"/>
  <c r="AW28" i="33"/>
  <c r="AY27" i="33"/>
  <c r="AX27" i="33"/>
  <c r="AW27" i="33"/>
  <c r="AY26" i="33"/>
  <c r="AX26" i="33"/>
  <c r="AW26" i="33"/>
  <c r="AY25" i="33"/>
  <c r="AX25" i="33"/>
  <c r="AW25" i="33"/>
  <c r="AY24" i="33"/>
  <c r="AX24" i="33"/>
  <c r="AW24" i="33"/>
  <c r="AY23" i="33"/>
  <c r="AX23" i="33"/>
  <c r="AW23" i="33"/>
  <c r="AY22" i="33"/>
  <c r="AX22" i="33"/>
  <c r="AW22" i="33"/>
  <c r="AY17" i="33"/>
  <c r="AX17" i="33"/>
  <c r="AW17" i="33"/>
  <c r="AY39" i="32"/>
  <c r="AX39" i="32"/>
  <c r="AW39" i="32"/>
  <c r="AY38" i="32"/>
  <c r="AX38" i="32"/>
  <c r="AW38" i="32"/>
  <c r="AY37" i="32"/>
  <c r="AX37" i="32"/>
  <c r="AW37" i="32"/>
  <c r="AY36" i="32"/>
  <c r="AX36" i="32"/>
  <c r="AW36" i="32"/>
  <c r="AY35" i="32"/>
  <c r="AX35" i="32"/>
  <c r="AW35" i="32"/>
  <c r="AY34" i="32"/>
  <c r="AX34" i="32"/>
  <c r="AW34" i="32"/>
  <c r="AY33" i="32"/>
  <c r="AX33" i="32"/>
  <c r="AW33" i="32"/>
  <c r="AY32" i="32"/>
  <c r="AX32" i="32"/>
  <c r="AW32" i="32"/>
  <c r="AY31" i="32"/>
  <c r="AX31" i="32"/>
  <c r="AW31" i="32"/>
  <c r="AY30" i="32"/>
  <c r="AX30" i="32"/>
  <c r="AW30" i="32"/>
  <c r="AY29" i="32"/>
  <c r="AX29" i="32"/>
  <c r="AW29" i="32"/>
  <c r="AY28" i="32"/>
  <c r="AX28" i="32"/>
  <c r="AW28" i="32"/>
  <c r="AY27" i="32"/>
  <c r="AX27" i="32"/>
  <c r="AW27" i="32"/>
  <c r="AY26" i="32"/>
  <c r="AX26" i="32"/>
  <c r="AW26" i="32"/>
  <c r="AY25" i="32"/>
  <c r="AX25" i="32"/>
  <c r="AW25" i="32"/>
  <c r="AY24" i="32"/>
  <c r="AX24" i="32"/>
  <c r="AW24" i="32"/>
  <c r="AY23" i="32"/>
  <c r="AX23" i="32"/>
  <c r="AW23" i="32"/>
  <c r="AY22" i="32"/>
  <c r="AX22" i="32"/>
  <c r="AW22" i="32"/>
  <c r="AY17" i="32"/>
  <c r="AX17" i="32"/>
  <c r="AW17" i="32"/>
  <c r="AY39" i="31"/>
  <c r="AX39" i="31"/>
  <c r="AW39" i="31"/>
  <c r="AY38" i="31"/>
  <c r="AX38" i="31"/>
  <c r="AW38" i="31"/>
  <c r="AY37" i="31"/>
  <c r="AX37" i="31"/>
  <c r="AW37" i="31"/>
  <c r="AY36" i="31"/>
  <c r="AX36" i="31"/>
  <c r="AW36" i="31"/>
  <c r="AY35" i="31"/>
  <c r="AX35" i="31"/>
  <c r="AW35" i="31"/>
  <c r="AY34" i="31"/>
  <c r="AX34" i="31"/>
  <c r="AW34" i="31"/>
  <c r="AY33" i="31"/>
  <c r="AX33" i="31"/>
  <c r="AW33" i="31"/>
  <c r="AY32" i="31"/>
  <c r="AX32" i="31"/>
  <c r="AW32" i="31"/>
  <c r="AY31" i="31"/>
  <c r="AX31" i="31"/>
  <c r="AW31" i="31"/>
  <c r="AY30" i="31"/>
  <c r="AX30" i="31"/>
  <c r="AW30" i="31"/>
  <c r="AY29" i="31"/>
  <c r="AX29" i="31"/>
  <c r="AW29" i="31"/>
  <c r="AY28" i="31"/>
  <c r="AX28" i="31"/>
  <c r="AW28" i="31"/>
  <c r="AY27" i="31"/>
  <c r="AX27" i="31"/>
  <c r="AW27" i="31"/>
  <c r="AY26" i="31"/>
  <c r="AX26" i="31"/>
  <c r="AW26" i="31"/>
  <c r="AY25" i="31"/>
  <c r="AX25" i="31"/>
  <c r="AW25" i="31"/>
  <c r="AY24" i="31"/>
  <c r="AX24" i="31"/>
  <c r="AW24" i="31"/>
  <c r="AY23" i="31"/>
  <c r="AX23" i="31"/>
  <c r="AW23" i="31"/>
  <c r="AY22" i="31"/>
  <c r="AX22" i="31"/>
  <c r="AW22" i="31"/>
  <c r="AY17" i="31"/>
  <c r="AX17" i="31"/>
  <c r="AW17" i="31"/>
  <c r="AY39" i="30"/>
  <c r="AX39" i="30"/>
  <c r="AW39" i="30"/>
  <c r="AY38" i="30"/>
  <c r="AX38" i="30"/>
  <c r="AW38" i="30"/>
  <c r="AY37" i="30"/>
  <c r="AX37" i="30"/>
  <c r="AW37" i="30"/>
  <c r="AY36" i="30"/>
  <c r="AX36" i="30"/>
  <c r="AW36" i="30"/>
  <c r="AY35" i="30"/>
  <c r="AX35" i="30"/>
  <c r="AW35" i="30"/>
  <c r="AY34" i="30"/>
  <c r="AX34" i="30"/>
  <c r="AW34" i="30"/>
  <c r="AY33" i="30"/>
  <c r="AX33" i="30"/>
  <c r="AW33" i="30"/>
  <c r="AY32" i="30"/>
  <c r="AX32" i="30"/>
  <c r="AW32" i="30"/>
  <c r="AY31" i="30"/>
  <c r="AX31" i="30"/>
  <c r="AW31" i="30"/>
  <c r="AY30" i="30"/>
  <c r="AX30" i="30"/>
  <c r="AW30" i="30"/>
  <c r="AY29" i="30"/>
  <c r="AX29" i="30"/>
  <c r="AW29" i="30"/>
  <c r="AY28" i="30"/>
  <c r="AX28" i="30"/>
  <c r="AW28" i="30"/>
  <c r="AY27" i="30"/>
  <c r="AX27" i="30"/>
  <c r="AW27" i="30"/>
  <c r="AY26" i="30"/>
  <c r="AX26" i="30"/>
  <c r="AW26" i="30"/>
  <c r="AY25" i="30"/>
  <c r="AX25" i="30"/>
  <c r="AW25" i="30"/>
  <c r="AY24" i="30"/>
  <c r="AX24" i="30"/>
  <c r="AW24" i="30"/>
  <c r="AY23" i="30"/>
  <c r="AX23" i="30"/>
  <c r="AW23" i="30"/>
  <c r="AY22" i="30"/>
  <c r="AX22" i="30"/>
  <c r="AW22" i="30"/>
  <c r="AY17" i="30"/>
  <c r="AX17" i="30"/>
  <c r="AW17" i="30"/>
  <c r="AY39" i="29"/>
  <c r="AX39" i="29"/>
  <c r="AW39" i="29"/>
  <c r="AY38" i="29"/>
  <c r="AX38" i="29"/>
  <c r="AW38" i="29"/>
  <c r="AY37" i="29"/>
  <c r="AX37" i="29"/>
  <c r="AW37" i="29"/>
  <c r="AY36" i="29"/>
  <c r="AX36" i="29"/>
  <c r="AW36" i="29"/>
  <c r="AY35" i="29"/>
  <c r="AX35" i="29"/>
  <c r="AW35" i="29"/>
  <c r="AY34" i="29"/>
  <c r="AX34" i="29"/>
  <c r="AW34" i="29"/>
  <c r="AY33" i="29"/>
  <c r="AX33" i="29"/>
  <c r="AW33" i="29"/>
  <c r="AY32" i="29"/>
  <c r="AX32" i="29"/>
  <c r="AW32" i="29"/>
  <c r="AY31" i="29"/>
  <c r="AX31" i="29"/>
  <c r="AW31" i="29"/>
  <c r="AY30" i="29"/>
  <c r="AX30" i="29"/>
  <c r="AW30" i="29"/>
  <c r="AY29" i="29"/>
  <c r="AX29" i="29"/>
  <c r="AW29" i="29"/>
  <c r="AY28" i="29"/>
  <c r="AX28" i="29"/>
  <c r="AW28" i="29"/>
  <c r="AY27" i="29"/>
  <c r="AX27" i="29"/>
  <c r="AW27" i="29"/>
  <c r="AY26" i="29"/>
  <c r="AX26" i="29"/>
  <c r="AW26" i="29"/>
  <c r="AY25" i="29"/>
  <c r="AX25" i="29"/>
  <c r="AW25" i="29"/>
  <c r="AY24" i="29"/>
  <c r="AX24" i="29"/>
  <c r="AW24" i="29"/>
  <c r="AY23" i="29"/>
  <c r="AX23" i="29"/>
  <c r="AW23" i="29"/>
  <c r="AY22" i="29"/>
  <c r="AX22" i="29"/>
  <c r="AW22" i="29"/>
  <c r="AY17" i="29"/>
  <c r="AX17" i="29"/>
  <c r="AW17" i="29"/>
  <c r="AY39" i="28"/>
  <c r="AX39" i="28"/>
  <c r="AW39" i="28"/>
  <c r="AY38" i="28"/>
  <c r="AX38" i="28"/>
  <c r="AW38" i="28"/>
  <c r="AY37" i="28"/>
  <c r="AX37" i="28"/>
  <c r="AW37" i="28"/>
  <c r="AY36" i="28"/>
  <c r="AX36" i="28"/>
  <c r="AW36" i="28"/>
  <c r="AY35" i="28"/>
  <c r="AX35" i="28"/>
  <c r="AW35" i="28"/>
  <c r="AY34" i="28"/>
  <c r="AX34" i="28"/>
  <c r="AW34" i="28"/>
  <c r="AY33" i="28"/>
  <c r="AX33" i="28"/>
  <c r="AW33" i="28"/>
  <c r="AY32" i="28"/>
  <c r="AX32" i="28"/>
  <c r="AW32" i="28"/>
  <c r="AY31" i="28"/>
  <c r="AX31" i="28"/>
  <c r="AW31" i="28"/>
  <c r="AY30" i="28"/>
  <c r="AX30" i="28"/>
  <c r="AW30" i="28"/>
  <c r="AY29" i="28"/>
  <c r="AX29" i="28"/>
  <c r="AW29" i="28"/>
  <c r="AY28" i="28"/>
  <c r="AX28" i="28"/>
  <c r="AW28" i="28"/>
  <c r="AY27" i="28"/>
  <c r="AX27" i="28"/>
  <c r="AW27" i="28"/>
  <c r="AY26" i="28"/>
  <c r="AX26" i="28"/>
  <c r="AW26" i="28"/>
  <c r="AY25" i="28"/>
  <c r="AX25" i="28"/>
  <c r="AW25" i="28"/>
  <c r="AY24" i="28"/>
  <c r="AX24" i="28"/>
  <c r="AW24" i="28"/>
  <c r="AY23" i="28"/>
  <c r="AX23" i="28"/>
  <c r="AW23" i="28"/>
  <c r="AY22" i="28"/>
  <c r="AX22" i="28"/>
  <c r="AW22" i="28"/>
  <c r="AY17" i="28"/>
  <c r="AX17" i="28"/>
  <c r="AW17" i="28"/>
  <c r="AY39" i="27"/>
  <c r="AX39" i="27"/>
  <c r="AW39" i="27"/>
  <c r="AY38" i="27"/>
  <c r="AX38" i="27"/>
  <c r="AW38" i="27"/>
  <c r="AY37" i="27"/>
  <c r="AX37" i="27"/>
  <c r="AW37" i="27"/>
  <c r="AY36" i="27"/>
  <c r="AX36" i="27"/>
  <c r="AW36" i="27"/>
  <c r="AY35" i="27"/>
  <c r="AX35" i="27"/>
  <c r="AW35" i="27"/>
  <c r="AY34" i="27"/>
  <c r="AX34" i="27"/>
  <c r="AW34" i="27"/>
  <c r="AY33" i="27"/>
  <c r="AX33" i="27"/>
  <c r="AW33" i="27"/>
  <c r="AY32" i="27"/>
  <c r="AX32" i="27"/>
  <c r="AW32" i="27"/>
  <c r="AY31" i="27"/>
  <c r="AX31" i="27"/>
  <c r="AW31" i="27"/>
  <c r="AY30" i="27"/>
  <c r="AX30" i="27"/>
  <c r="AW30" i="27"/>
  <c r="AY29" i="27"/>
  <c r="AX29" i="27"/>
  <c r="AW29" i="27"/>
  <c r="AY28" i="27"/>
  <c r="AX28" i="27"/>
  <c r="AW28" i="27"/>
  <c r="AY27" i="27"/>
  <c r="AX27" i="27"/>
  <c r="AW27" i="27"/>
  <c r="AY26" i="27"/>
  <c r="AX26" i="27"/>
  <c r="AW26" i="27"/>
  <c r="AY25" i="27"/>
  <c r="AX25" i="27"/>
  <c r="AW25" i="27"/>
  <c r="AY24" i="27"/>
  <c r="AX24" i="27"/>
  <c r="AW24" i="27"/>
  <c r="AY23" i="27"/>
  <c r="AX23" i="27"/>
  <c r="AW23" i="27"/>
  <c r="AY22" i="27"/>
  <c r="AX22" i="27"/>
  <c r="AW22" i="27"/>
  <c r="AY17" i="27"/>
  <c r="AX17" i="27"/>
  <c r="AW17" i="27"/>
  <c r="AY39" i="26"/>
  <c r="AX39" i="26"/>
  <c r="AW39" i="26"/>
  <c r="AY38" i="26"/>
  <c r="AX38" i="26"/>
  <c r="AW38" i="26"/>
  <c r="AY37" i="26"/>
  <c r="AX37" i="26"/>
  <c r="AW37" i="26"/>
  <c r="AY36" i="26"/>
  <c r="AX36" i="26"/>
  <c r="AW36" i="26"/>
  <c r="AY35" i="26"/>
  <c r="AX35" i="26"/>
  <c r="AW35" i="26"/>
  <c r="AY34" i="26"/>
  <c r="AX34" i="26"/>
  <c r="AW34" i="26"/>
  <c r="AY33" i="26"/>
  <c r="AX33" i="26"/>
  <c r="AW33" i="26"/>
  <c r="AY32" i="26"/>
  <c r="AX32" i="26"/>
  <c r="AW32" i="26"/>
  <c r="AY31" i="26"/>
  <c r="AX31" i="26"/>
  <c r="AW31" i="26"/>
  <c r="AY30" i="26"/>
  <c r="AX30" i="26"/>
  <c r="AW30" i="26"/>
  <c r="AY29" i="26"/>
  <c r="AX29" i="26"/>
  <c r="AW29" i="26"/>
  <c r="AY28" i="26"/>
  <c r="AX28" i="26"/>
  <c r="AW28" i="26"/>
  <c r="AY27" i="26"/>
  <c r="AX27" i="26"/>
  <c r="AW27" i="26"/>
  <c r="AY26" i="26"/>
  <c r="AX26" i="26"/>
  <c r="AW26" i="26"/>
  <c r="AY25" i="26"/>
  <c r="AX25" i="26"/>
  <c r="AW25" i="26"/>
  <c r="AY24" i="26"/>
  <c r="AX24" i="26"/>
  <c r="AW24" i="26"/>
  <c r="AY23" i="26"/>
  <c r="AX23" i="26"/>
  <c r="AW23" i="26"/>
  <c r="AY22" i="26"/>
  <c r="AX22" i="26"/>
  <c r="AW22" i="26"/>
  <c r="AY17" i="26"/>
  <c r="AX17" i="26"/>
  <c r="AW17" i="26"/>
  <c r="AY39" i="25"/>
  <c r="AX39" i="25"/>
  <c r="AW39" i="25"/>
  <c r="AY38" i="25"/>
  <c r="AX38" i="25"/>
  <c r="AW38" i="25"/>
  <c r="AY37" i="25"/>
  <c r="AX37" i="25"/>
  <c r="AW37" i="25"/>
  <c r="AY36" i="25"/>
  <c r="AX36" i="25"/>
  <c r="AW36" i="25"/>
  <c r="AY35" i="25"/>
  <c r="AX35" i="25"/>
  <c r="AW35" i="25"/>
  <c r="AY34" i="25"/>
  <c r="AX34" i="25"/>
  <c r="AW34" i="25"/>
  <c r="AY33" i="25"/>
  <c r="AX33" i="25"/>
  <c r="AW33" i="25"/>
  <c r="AY32" i="25"/>
  <c r="AX32" i="25"/>
  <c r="AW32" i="25"/>
  <c r="AY31" i="25"/>
  <c r="AX31" i="25"/>
  <c r="AW31" i="25"/>
  <c r="AY30" i="25"/>
  <c r="AX30" i="25"/>
  <c r="AW30" i="25"/>
  <c r="AY29" i="25"/>
  <c r="AX29" i="25"/>
  <c r="AW29" i="25"/>
  <c r="AY28" i="25"/>
  <c r="AX28" i="25"/>
  <c r="AW28" i="25"/>
  <c r="AY27" i="25"/>
  <c r="AX27" i="25"/>
  <c r="AW27" i="25"/>
  <c r="AY26" i="25"/>
  <c r="AX26" i="25"/>
  <c r="AW26" i="25"/>
  <c r="AY25" i="25"/>
  <c r="AX25" i="25"/>
  <c r="AW25" i="25"/>
  <c r="AY24" i="25"/>
  <c r="AX24" i="25"/>
  <c r="AW24" i="25"/>
  <c r="AY23" i="25"/>
  <c r="AX23" i="25"/>
  <c r="AW23" i="25"/>
  <c r="AY22" i="25"/>
  <c r="AX22" i="25"/>
  <c r="AW22" i="25"/>
  <c r="AY17" i="25"/>
  <c r="AX17" i="25"/>
  <c r="AW17" i="25"/>
  <c r="N6" i="48"/>
  <c r="M4" i="48"/>
  <c r="N6" i="46"/>
  <c r="M4" i="46"/>
  <c r="N6" i="47"/>
  <c r="M4" i="47"/>
  <c r="N6" i="45"/>
  <c r="M4" i="45"/>
  <c r="N6" i="44"/>
  <c r="M4" i="44"/>
  <c r="N6" i="43"/>
  <c r="M4" i="43"/>
  <c r="N6" i="42"/>
  <c r="M4" i="42"/>
  <c r="N6" i="41"/>
  <c r="M4" i="41"/>
  <c r="N6" i="40"/>
  <c r="M4" i="40"/>
  <c r="N6" i="39"/>
  <c r="M4" i="39"/>
  <c r="N6" i="38"/>
  <c r="M4" i="38"/>
  <c r="N6" i="37"/>
  <c r="M4" i="37"/>
  <c r="N6" i="36"/>
  <c r="M4" i="36"/>
  <c r="N6" i="35"/>
  <c r="M4" i="35"/>
  <c r="N6" i="34"/>
  <c r="M4" i="34"/>
  <c r="N6" i="33"/>
  <c r="M4" i="33"/>
  <c r="N6" i="32"/>
  <c r="M4" i="32"/>
  <c r="N6" i="31"/>
  <c r="M4" i="31"/>
  <c r="N6" i="30"/>
  <c r="M4" i="30"/>
  <c r="N6" i="29"/>
  <c r="M4" i="29"/>
  <c r="N6" i="28"/>
  <c r="M4" i="28"/>
  <c r="N6" i="27"/>
  <c r="M4" i="27"/>
  <c r="N6" i="26"/>
  <c r="M4" i="26"/>
  <c r="N6" i="25"/>
  <c r="M4" i="25"/>
  <c r="AW17" i="1"/>
  <c r="AD85" i="48" l="1"/>
  <c r="AE85" i="48"/>
  <c r="AF85" i="48"/>
  <c r="AG85" i="48"/>
  <c r="AH85" i="48"/>
  <c r="AI85" i="48"/>
  <c r="AJ85" i="48"/>
  <c r="AK85" i="48"/>
  <c r="AL85" i="48"/>
  <c r="AM85" i="48"/>
  <c r="AD86" i="48"/>
  <c r="AE86" i="48"/>
  <c r="AF86" i="48"/>
  <c r="AG86" i="48"/>
  <c r="AH86" i="48"/>
  <c r="AI86" i="48"/>
  <c r="AJ86" i="48"/>
  <c r="AK86" i="48"/>
  <c r="AL86" i="48"/>
  <c r="AM86" i="48"/>
  <c r="AD87" i="48"/>
  <c r="AE87" i="48"/>
  <c r="AF87" i="48"/>
  <c r="AG87" i="48"/>
  <c r="AH87" i="48"/>
  <c r="AI87" i="48"/>
  <c r="AJ87" i="48"/>
  <c r="AK87" i="48"/>
  <c r="AL87" i="48"/>
  <c r="AM87" i="48"/>
  <c r="AD85" i="47"/>
  <c r="AE85" i="47"/>
  <c r="AF85" i="47"/>
  <c r="AG85" i="47"/>
  <c r="AH85" i="47"/>
  <c r="AI85" i="47"/>
  <c r="AJ85" i="47"/>
  <c r="AK85" i="47"/>
  <c r="AL85" i="47"/>
  <c r="AM85" i="47"/>
  <c r="AD86" i="47"/>
  <c r="AE86" i="47"/>
  <c r="AF86" i="47"/>
  <c r="AG86" i="47"/>
  <c r="AH86" i="47"/>
  <c r="AI86" i="47"/>
  <c r="AJ86" i="47"/>
  <c r="AK86" i="47"/>
  <c r="AL86" i="47"/>
  <c r="AM86" i="47"/>
  <c r="AD87" i="47"/>
  <c r="AE87" i="47"/>
  <c r="AF87" i="47"/>
  <c r="AG87" i="47"/>
  <c r="AH87" i="47"/>
  <c r="AI87" i="47"/>
  <c r="AJ87" i="47"/>
  <c r="AK87" i="47"/>
  <c r="AL87" i="47"/>
  <c r="AM87" i="47"/>
  <c r="AD85" i="46"/>
  <c r="AE85" i="46"/>
  <c r="AF85" i="46"/>
  <c r="AG85" i="46"/>
  <c r="AH85" i="46"/>
  <c r="AI85" i="46"/>
  <c r="AJ85" i="46"/>
  <c r="AK85" i="46"/>
  <c r="AL85" i="46"/>
  <c r="AM85" i="46"/>
  <c r="AD86" i="46"/>
  <c r="AE86" i="46"/>
  <c r="AF86" i="46"/>
  <c r="AG86" i="46"/>
  <c r="AH86" i="46"/>
  <c r="AI86" i="46"/>
  <c r="AJ86" i="46"/>
  <c r="AK86" i="46"/>
  <c r="AL86" i="46"/>
  <c r="AM86" i="46"/>
  <c r="AD87" i="46"/>
  <c r="AE87" i="46"/>
  <c r="AF87" i="46"/>
  <c r="AG87" i="46"/>
  <c r="AH87" i="46"/>
  <c r="AI87" i="46"/>
  <c r="AJ87" i="46"/>
  <c r="AK87" i="46"/>
  <c r="AL87" i="46"/>
  <c r="AM87" i="46"/>
  <c r="AD85" i="45"/>
  <c r="AE85" i="45"/>
  <c r="AF85" i="45"/>
  <c r="AG85" i="45"/>
  <c r="AH85" i="45"/>
  <c r="AI85" i="45"/>
  <c r="AJ85" i="45"/>
  <c r="AK85" i="45"/>
  <c r="AL85" i="45"/>
  <c r="AM85" i="45"/>
  <c r="AD86" i="45"/>
  <c r="AE86" i="45"/>
  <c r="AF86" i="45"/>
  <c r="AG86" i="45"/>
  <c r="AH86" i="45"/>
  <c r="AI86" i="45"/>
  <c r="AJ86" i="45"/>
  <c r="AK86" i="45"/>
  <c r="AL86" i="45"/>
  <c r="AM86" i="45"/>
  <c r="AD87" i="45"/>
  <c r="AE87" i="45"/>
  <c r="AF87" i="45"/>
  <c r="AG87" i="45"/>
  <c r="AH87" i="45"/>
  <c r="AI87" i="45"/>
  <c r="AJ87" i="45"/>
  <c r="AK87" i="45"/>
  <c r="AL87" i="45"/>
  <c r="AM87" i="45"/>
  <c r="AD85" i="44"/>
  <c r="AE85" i="44"/>
  <c r="AF85" i="44"/>
  <c r="AG85" i="44"/>
  <c r="AH85" i="44"/>
  <c r="AI85" i="44"/>
  <c r="AJ85" i="44"/>
  <c r="AK85" i="44"/>
  <c r="AL85" i="44"/>
  <c r="AM85" i="44"/>
  <c r="AD86" i="44"/>
  <c r="AE86" i="44"/>
  <c r="AF86" i="44"/>
  <c r="AG86" i="44"/>
  <c r="AH86" i="44"/>
  <c r="AI86" i="44"/>
  <c r="AJ86" i="44"/>
  <c r="AK86" i="44"/>
  <c r="AL86" i="44"/>
  <c r="AM86" i="44"/>
  <c r="AD87" i="44"/>
  <c r="AE87" i="44"/>
  <c r="AF87" i="44"/>
  <c r="AG87" i="44"/>
  <c r="AH87" i="44"/>
  <c r="AI87" i="44"/>
  <c r="AJ87" i="44"/>
  <c r="AK87" i="44"/>
  <c r="AL87" i="44"/>
  <c r="AM87" i="44"/>
  <c r="AD85" i="43"/>
  <c r="AE85" i="43"/>
  <c r="AF85" i="43"/>
  <c r="AG85" i="43"/>
  <c r="AH85" i="43"/>
  <c r="AI85" i="43"/>
  <c r="AJ85" i="43"/>
  <c r="AK85" i="43"/>
  <c r="AL85" i="43"/>
  <c r="AM85" i="43"/>
  <c r="AD86" i="43"/>
  <c r="AE86" i="43"/>
  <c r="AF86" i="43"/>
  <c r="AG86" i="43"/>
  <c r="AH86" i="43"/>
  <c r="AI86" i="43"/>
  <c r="AJ86" i="43"/>
  <c r="AK86" i="43"/>
  <c r="AL86" i="43"/>
  <c r="AM86" i="43"/>
  <c r="AD87" i="43"/>
  <c r="AE87" i="43"/>
  <c r="AF87" i="43"/>
  <c r="AG87" i="43"/>
  <c r="AH87" i="43"/>
  <c r="AI87" i="43"/>
  <c r="AJ87" i="43"/>
  <c r="AK87" i="43"/>
  <c r="AL87" i="43"/>
  <c r="AM87" i="43"/>
  <c r="AD85" i="42"/>
  <c r="AE85" i="42"/>
  <c r="AF85" i="42"/>
  <c r="AG85" i="42"/>
  <c r="AH85" i="42"/>
  <c r="AI85" i="42"/>
  <c r="AJ85" i="42"/>
  <c r="AK85" i="42"/>
  <c r="AL85" i="42"/>
  <c r="AM85" i="42"/>
  <c r="AD86" i="42"/>
  <c r="AE86" i="42"/>
  <c r="AF86" i="42"/>
  <c r="AG86" i="42"/>
  <c r="AH86" i="42"/>
  <c r="AI86" i="42"/>
  <c r="AJ86" i="42"/>
  <c r="AK86" i="42"/>
  <c r="AL86" i="42"/>
  <c r="AM86" i="42"/>
  <c r="AD87" i="42"/>
  <c r="AE87" i="42"/>
  <c r="AF87" i="42"/>
  <c r="AG87" i="42"/>
  <c r="AH87" i="42"/>
  <c r="AI87" i="42"/>
  <c r="AJ87" i="42"/>
  <c r="AK87" i="42"/>
  <c r="AL87" i="42"/>
  <c r="AM87" i="42"/>
  <c r="AD85" i="41"/>
  <c r="AE85" i="41"/>
  <c r="AF85" i="41"/>
  <c r="AG85" i="41"/>
  <c r="AH85" i="41"/>
  <c r="AI85" i="41"/>
  <c r="AJ85" i="41"/>
  <c r="AK85" i="41"/>
  <c r="AL85" i="41"/>
  <c r="AM85" i="41"/>
  <c r="AD86" i="41"/>
  <c r="AE86" i="41"/>
  <c r="AF86" i="41"/>
  <c r="AG86" i="41"/>
  <c r="AH86" i="41"/>
  <c r="AI86" i="41"/>
  <c r="AJ86" i="41"/>
  <c r="AK86" i="41"/>
  <c r="AL86" i="41"/>
  <c r="AM86" i="41"/>
  <c r="AD87" i="41"/>
  <c r="AE87" i="41"/>
  <c r="AF87" i="41"/>
  <c r="AG87" i="41"/>
  <c r="AH87" i="41"/>
  <c r="AI87" i="41"/>
  <c r="AJ87" i="41"/>
  <c r="AK87" i="41"/>
  <c r="AL87" i="41"/>
  <c r="AM87" i="41"/>
  <c r="AD85" i="40"/>
  <c r="AE85" i="40"/>
  <c r="AF85" i="40"/>
  <c r="AG85" i="40"/>
  <c r="AH85" i="40"/>
  <c r="AI85" i="40"/>
  <c r="AJ85" i="40"/>
  <c r="AK85" i="40"/>
  <c r="AL85" i="40"/>
  <c r="AM85" i="40"/>
  <c r="AD86" i="40"/>
  <c r="AE86" i="40"/>
  <c r="AF86" i="40"/>
  <c r="AG86" i="40"/>
  <c r="AH86" i="40"/>
  <c r="AI86" i="40"/>
  <c r="AJ86" i="40"/>
  <c r="AK86" i="40"/>
  <c r="AL86" i="40"/>
  <c r="AM86" i="40"/>
  <c r="AD87" i="40"/>
  <c r="AE87" i="40"/>
  <c r="AF87" i="40"/>
  <c r="AG87" i="40"/>
  <c r="AH87" i="40"/>
  <c r="AI87" i="40"/>
  <c r="AJ87" i="40"/>
  <c r="AK87" i="40"/>
  <c r="AL87" i="40"/>
  <c r="AM87" i="40"/>
  <c r="AD85" i="39"/>
  <c r="AE85" i="39"/>
  <c r="AF85" i="39"/>
  <c r="AG85" i="39"/>
  <c r="AH85" i="39"/>
  <c r="AI85" i="39"/>
  <c r="AJ85" i="39"/>
  <c r="AK85" i="39"/>
  <c r="AL85" i="39"/>
  <c r="AM85" i="39"/>
  <c r="AD86" i="39"/>
  <c r="AE86" i="39"/>
  <c r="AF86" i="39"/>
  <c r="AG86" i="39"/>
  <c r="AH86" i="39"/>
  <c r="AI86" i="39"/>
  <c r="AJ86" i="39"/>
  <c r="AK86" i="39"/>
  <c r="AL86" i="39"/>
  <c r="AM86" i="39"/>
  <c r="AD87" i="39"/>
  <c r="AE87" i="39"/>
  <c r="AF87" i="39"/>
  <c r="AG87" i="39"/>
  <c r="AH87" i="39"/>
  <c r="AI87" i="39"/>
  <c r="AJ87" i="39"/>
  <c r="AK87" i="39"/>
  <c r="AL87" i="39"/>
  <c r="AM87" i="39"/>
  <c r="AD85" i="38"/>
  <c r="AE85" i="38"/>
  <c r="AF85" i="38"/>
  <c r="AG85" i="38"/>
  <c r="AH85" i="38"/>
  <c r="AI85" i="38"/>
  <c r="AJ85" i="38"/>
  <c r="AK85" i="38"/>
  <c r="AL85" i="38"/>
  <c r="AM85" i="38"/>
  <c r="AD86" i="38"/>
  <c r="AE86" i="38"/>
  <c r="AF86" i="38"/>
  <c r="AG86" i="38"/>
  <c r="AH86" i="38"/>
  <c r="AI86" i="38"/>
  <c r="AJ86" i="38"/>
  <c r="AK86" i="38"/>
  <c r="AL86" i="38"/>
  <c r="AM86" i="38"/>
  <c r="AD87" i="38"/>
  <c r="AE87" i="38"/>
  <c r="AF87" i="38"/>
  <c r="AG87" i="38"/>
  <c r="AH87" i="38"/>
  <c r="AI87" i="38"/>
  <c r="AJ87" i="38"/>
  <c r="AK87" i="38"/>
  <c r="AL87" i="38"/>
  <c r="AM87" i="38"/>
  <c r="AD85" i="37"/>
  <c r="AE85" i="37"/>
  <c r="AF85" i="37"/>
  <c r="AG85" i="37"/>
  <c r="AH85" i="37"/>
  <c r="AI85" i="37"/>
  <c r="AJ85" i="37"/>
  <c r="AK85" i="37"/>
  <c r="AL85" i="37"/>
  <c r="AM85" i="37"/>
  <c r="AD86" i="37"/>
  <c r="AE86" i="37"/>
  <c r="AF86" i="37"/>
  <c r="AG86" i="37"/>
  <c r="AH86" i="37"/>
  <c r="AI86" i="37"/>
  <c r="AJ86" i="37"/>
  <c r="AK86" i="37"/>
  <c r="AL86" i="37"/>
  <c r="AM86" i="37"/>
  <c r="AD87" i="37"/>
  <c r="AE87" i="37"/>
  <c r="AF87" i="37"/>
  <c r="AG87" i="37"/>
  <c r="AH87" i="37"/>
  <c r="AI87" i="37"/>
  <c r="AJ87" i="37"/>
  <c r="AK87" i="37"/>
  <c r="AL87" i="37"/>
  <c r="AM87" i="37"/>
  <c r="AD85" i="36"/>
  <c r="AE85" i="36"/>
  <c r="AF85" i="36"/>
  <c r="AG85" i="36"/>
  <c r="AH85" i="36"/>
  <c r="AI85" i="36"/>
  <c r="AJ85" i="36"/>
  <c r="AK85" i="36"/>
  <c r="AL85" i="36"/>
  <c r="AM85" i="36"/>
  <c r="AD86" i="36"/>
  <c r="AE86" i="36"/>
  <c r="AF86" i="36"/>
  <c r="AG86" i="36"/>
  <c r="AH86" i="36"/>
  <c r="AI86" i="36"/>
  <c r="AJ86" i="36"/>
  <c r="AK86" i="36"/>
  <c r="AL86" i="36"/>
  <c r="AM86" i="36"/>
  <c r="AD87" i="36"/>
  <c r="AE87" i="36"/>
  <c r="AF87" i="36"/>
  <c r="AG87" i="36"/>
  <c r="AH87" i="36"/>
  <c r="AI87" i="36"/>
  <c r="AJ87" i="36"/>
  <c r="AK87" i="36"/>
  <c r="AL87" i="36"/>
  <c r="AM87" i="36"/>
  <c r="AD85" i="35"/>
  <c r="AE85" i="35"/>
  <c r="AF85" i="35"/>
  <c r="AG85" i="35"/>
  <c r="AH85" i="35"/>
  <c r="AI85" i="35"/>
  <c r="AJ85" i="35"/>
  <c r="AK85" i="35"/>
  <c r="AL85" i="35"/>
  <c r="AM85" i="35"/>
  <c r="AD86" i="35"/>
  <c r="AE86" i="35"/>
  <c r="AF86" i="35"/>
  <c r="AG86" i="35"/>
  <c r="AH86" i="35"/>
  <c r="AI86" i="35"/>
  <c r="AJ86" i="35"/>
  <c r="AK86" i="35"/>
  <c r="AL86" i="35"/>
  <c r="AM86" i="35"/>
  <c r="AD87" i="35"/>
  <c r="AE87" i="35"/>
  <c r="AF87" i="35"/>
  <c r="AG87" i="35"/>
  <c r="AH87" i="35"/>
  <c r="AI87" i="35"/>
  <c r="AJ87" i="35"/>
  <c r="AK87" i="35"/>
  <c r="AL87" i="35"/>
  <c r="AM87" i="35"/>
  <c r="AD85" i="34"/>
  <c r="AE85" i="34"/>
  <c r="AF85" i="34"/>
  <c r="AG85" i="34"/>
  <c r="AH85" i="34"/>
  <c r="AI85" i="34"/>
  <c r="AJ85" i="34"/>
  <c r="AK85" i="34"/>
  <c r="AL85" i="34"/>
  <c r="AM85" i="34"/>
  <c r="AD86" i="34"/>
  <c r="AE86" i="34"/>
  <c r="AF86" i="34"/>
  <c r="AG86" i="34"/>
  <c r="AH86" i="34"/>
  <c r="AI86" i="34"/>
  <c r="AJ86" i="34"/>
  <c r="AK86" i="34"/>
  <c r="AL86" i="34"/>
  <c r="AM86" i="34"/>
  <c r="AD87" i="34"/>
  <c r="AE87" i="34"/>
  <c r="AF87" i="34"/>
  <c r="AG87" i="34"/>
  <c r="AH87" i="34"/>
  <c r="AI87" i="34"/>
  <c r="AJ87" i="34"/>
  <c r="AK87" i="34"/>
  <c r="AL87" i="34"/>
  <c r="AM87" i="34"/>
  <c r="AD85" i="33"/>
  <c r="AE85" i="33"/>
  <c r="AF85" i="33"/>
  <c r="AG85" i="33"/>
  <c r="AH85" i="33"/>
  <c r="AI85" i="33"/>
  <c r="AJ85" i="33"/>
  <c r="AK85" i="33"/>
  <c r="AL85" i="33"/>
  <c r="AM85" i="33"/>
  <c r="AD86" i="33"/>
  <c r="AE86" i="33"/>
  <c r="AF86" i="33"/>
  <c r="AG86" i="33"/>
  <c r="AH86" i="33"/>
  <c r="AI86" i="33"/>
  <c r="AJ86" i="33"/>
  <c r="AK86" i="33"/>
  <c r="AL86" i="33"/>
  <c r="AM86" i="33"/>
  <c r="AD87" i="33"/>
  <c r="AE87" i="33"/>
  <c r="AF87" i="33"/>
  <c r="AG87" i="33"/>
  <c r="AH87" i="33"/>
  <c r="AI87" i="33"/>
  <c r="AJ87" i="33"/>
  <c r="AK87" i="33"/>
  <c r="AL87" i="33"/>
  <c r="AM87" i="33"/>
  <c r="AD85" i="32"/>
  <c r="AE85" i="32"/>
  <c r="AF85" i="32"/>
  <c r="AG85" i="32"/>
  <c r="AH85" i="32"/>
  <c r="AI85" i="32"/>
  <c r="AJ85" i="32"/>
  <c r="AK85" i="32"/>
  <c r="AL85" i="32"/>
  <c r="AM85" i="32"/>
  <c r="AD86" i="32"/>
  <c r="AE86" i="32"/>
  <c r="AF86" i="32"/>
  <c r="AG86" i="32"/>
  <c r="AH86" i="32"/>
  <c r="AI86" i="32"/>
  <c r="AJ86" i="32"/>
  <c r="AK86" i="32"/>
  <c r="AL86" i="32"/>
  <c r="AM86" i="32"/>
  <c r="AD87" i="32"/>
  <c r="AE87" i="32"/>
  <c r="AF87" i="32"/>
  <c r="AG87" i="32"/>
  <c r="AH87" i="32"/>
  <c r="AI87" i="32"/>
  <c r="AJ87" i="32"/>
  <c r="AK87" i="32"/>
  <c r="AL87" i="32"/>
  <c r="AM87" i="32"/>
  <c r="AD85" i="31"/>
  <c r="AE85" i="31"/>
  <c r="AF85" i="31"/>
  <c r="AG85" i="31"/>
  <c r="AH85" i="31"/>
  <c r="AI85" i="31"/>
  <c r="AJ85" i="31"/>
  <c r="AK85" i="31"/>
  <c r="AL85" i="31"/>
  <c r="AM85" i="31"/>
  <c r="AD86" i="31"/>
  <c r="AE86" i="31"/>
  <c r="AF86" i="31"/>
  <c r="AG86" i="31"/>
  <c r="AH86" i="31"/>
  <c r="AI86" i="31"/>
  <c r="AJ86" i="31"/>
  <c r="AK86" i="31"/>
  <c r="AL86" i="31"/>
  <c r="AM86" i="31"/>
  <c r="AD87" i="31"/>
  <c r="AE87" i="31"/>
  <c r="AF87" i="31"/>
  <c r="AG87" i="31"/>
  <c r="AH87" i="31"/>
  <c r="AI87" i="31"/>
  <c r="AJ87" i="31"/>
  <c r="AK87" i="31"/>
  <c r="AL87" i="31"/>
  <c r="AM87" i="31"/>
  <c r="AD85" i="30"/>
  <c r="AE85" i="30"/>
  <c r="AF85" i="30"/>
  <c r="AG85" i="30"/>
  <c r="AH85" i="30"/>
  <c r="AI85" i="30"/>
  <c r="AJ85" i="30"/>
  <c r="AK85" i="30"/>
  <c r="AL85" i="30"/>
  <c r="AM85" i="30"/>
  <c r="AD86" i="30"/>
  <c r="AE86" i="30"/>
  <c r="AF86" i="30"/>
  <c r="AG86" i="30"/>
  <c r="AH86" i="30"/>
  <c r="AI86" i="30"/>
  <c r="AJ86" i="30"/>
  <c r="AK86" i="30"/>
  <c r="AL86" i="30"/>
  <c r="AM86" i="30"/>
  <c r="AD87" i="30"/>
  <c r="AE87" i="30"/>
  <c r="AF87" i="30"/>
  <c r="AG87" i="30"/>
  <c r="AH87" i="30"/>
  <c r="AI87" i="30"/>
  <c r="AJ87" i="30"/>
  <c r="AK87" i="30"/>
  <c r="AL87" i="30"/>
  <c r="AM87" i="30"/>
  <c r="AD85" i="29"/>
  <c r="AE85" i="29"/>
  <c r="AF85" i="29"/>
  <c r="AG85" i="29"/>
  <c r="AH85" i="29"/>
  <c r="AI85" i="29"/>
  <c r="AJ85" i="29"/>
  <c r="AK85" i="29"/>
  <c r="AL85" i="29"/>
  <c r="AM85" i="29"/>
  <c r="AD86" i="29"/>
  <c r="AE86" i="29"/>
  <c r="AF86" i="29"/>
  <c r="AG86" i="29"/>
  <c r="AH86" i="29"/>
  <c r="AI86" i="29"/>
  <c r="AJ86" i="29"/>
  <c r="AK86" i="29"/>
  <c r="AL86" i="29"/>
  <c r="AM86" i="29"/>
  <c r="AD87" i="29"/>
  <c r="AE87" i="29"/>
  <c r="AF87" i="29"/>
  <c r="AG87" i="29"/>
  <c r="AH87" i="29"/>
  <c r="AI87" i="29"/>
  <c r="AJ87" i="29"/>
  <c r="AK87" i="29"/>
  <c r="AL87" i="29"/>
  <c r="AM87" i="29"/>
  <c r="AD85" i="28"/>
  <c r="AE85" i="28"/>
  <c r="AF85" i="28"/>
  <c r="AG85" i="28"/>
  <c r="AH85" i="28"/>
  <c r="AI85" i="28"/>
  <c r="AJ85" i="28"/>
  <c r="AK85" i="28"/>
  <c r="AL85" i="28"/>
  <c r="AM85" i="28"/>
  <c r="AD86" i="28"/>
  <c r="AE86" i="28"/>
  <c r="AF86" i="28"/>
  <c r="AG86" i="28"/>
  <c r="AH86" i="28"/>
  <c r="AI86" i="28"/>
  <c r="AJ86" i="28"/>
  <c r="AK86" i="28"/>
  <c r="AL86" i="28"/>
  <c r="AM86" i="28"/>
  <c r="AD87" i="28"/>
  <c r="AE87" i="28"/>
  <c r="AF87" i="28"/>
  <c r="AG87" i="28"/>
  <c r="AH87" i="28"/>
  <c r="AI87" i="28"/>
  <c r="AJ87" i="28"/>
  <c r="AK87" i="28"/>
  <c r="AL87" i="28"/>
  <c r="AM87" i="28"/>
  <c r="AD85" i="27"/>
  <c r="AE85" i="27"/>
  <c r="AF85" i="27"/>
  <c r="AG85" i="27"/>
  <c r="AH85" i="27"/>
  <c r="AI85" i="27"/>
  <c r="AJ85" i="27"/>
  <c r="AK85" i="27"/>
  <c r="AL85" i="27"/>
  <c r="AM85" i="27"/>
  <c r="AD86" i="27"/>
  <c r="AE86" i="27"/>
  <c r="AF86" i="27"/>
  <c r="AG86" i="27"/>
  <c r="AH86" i="27"/>
  <c r="AI86" i="27"/>
  <c r="AJ86" i="27"/>
  <c r="AK86" i="27"/>
  <c r="AL86" i="27"/>
  <c r="AM86" i="27"/>
  <c r="AD87" i="27"/>
  <c r="AE87" i="27"/>
  <c r="AF87" i="27"/>
  <c r="AG87" i="27"/>
  <c r="AH87" i="27"/>
  <c r="AI87" i="27"/>
  <c r="AJ87" i="27"/>
  <c r="AK87" i="27"/>
  <c r="AL87" i="27"/>
  <c r="AM87" i="27"/>
  <c r="AD85" i="26"/>
  <c r="AE85" i="26"/>
  <c r="AF85" i="26"/>
  <c r="AG85" i="26"/>
  <c r="AH85" i="26"/>
  <c r="AI85" i="26"/>
  <c r="AJ85" i="26"/>
  <c r="AK85" i="26"/>
  <c r="AL85" i="26"/>
  <c r="AM85" i="26"/>
  <c r="AD86" i="26"/>
  <c r="AE86" i="26"/>
  <c r="AF86" i="26"/>
  <c r="AG86" i="26"/>
  <c r="AH86" i="26"/>
  <c r="AI86" i="26"/>
  <c r="AJ86" i="26"/>
  <c r="AK86" i="26"/>
  <c r="AL86" i="26"/>
  <c r="AM86" i="26"/>
  <c r="AD87" i="26"/>
  <c r="AE87" i="26"/>
  <c r="AF87" i="26"/>
  <c r="AG87" i="26"/>
  <c r="AH87" i="26"/>
  <c r="AI87" i="26"/>
  <c r="AJ87" i="26"/>
  <c r="AK87" i="26"/>
  <c r="AL87" i="26"/>
  <c r="AM87" i="26"/>
  <c r="AD85" i="25"/>
  <c r="AE85" i="25"/>
  <c r="AF85" i="25"/>
  <c r="AG85" i="25"/>
  <c r="AH85" i="25"/>
  <c r="AI85" i="25"/>
  <c r="AJ85" i="25"/>
  <c r="AK85" i="25"/>
  <c r="AL85" i="25"/>
  <c r="AM85" i="25"/>
  <c r="AD86" i="25"/>
  <c r="AE86" i="25"/>
  <c r="AF86" i="25"/>
  <c r="AG86" i="25"/>
  <c r="AH86" i="25"/>
  <c r="AI86" i="25"/>
  <c r="AJ86" i="25"/>
  <c r="AK86" i="25"/>
  <c r="AL86" i="25"/>
  <c r="AM86" i="25"/>
  <c r="AD87" i="25"/>
  <c r="AE87" i="25"/>
  <c r="AF87" i="25"/>
  <c r="AG87" i="25"/>
  <c r="AH87" i="25"/>
  <c r="AI87" i="25"/>
  <c r="AJ87" i="25"/>
  <c r="AK87" i="25"/>
  <c r="AL87" i="25"/>
  <c r="AM87" i="25"/>
  <c r="AM85" i="1" l="1"/>
  <c r="AM86" i="1"/>
  <c r="AM87" i="1"/>
  <c r="AD85" i="1"/>
  <c r="AE85" i="1"/>
  <c r="AF85" i="1"/>
  <c r="AG85" i="1"/>
  <c r="AH85" i="1"/>
  <c r="AI85" i="1"/>
  <c r="AJ85" i="1"/>
  <c r="AK85" i="1"/>
  <c r="AL85" i="1"/>
  <c r="AD86" i="1"/>
  <c r="AE86" i="1"/>
  <c r="AF86" i="1"/>
  <c r="AG86" i="1"/>
  <c r="AH86" i="1"/>
  <c r="AI86" i="1"/>
  <c r="AJ86" i="1"/>
  <c r="AK86" i="1"/>
  <c r="AL86" i="1"/>
  <c r="AD87" i="1"/>
  <c r="AE87" i="1"/>
  <c r="AF87" i="1"/>
  <c r="AG87" i="1"/>
  <c r="AH87" i="1"/>
  <c r="AI87" i="1"/>
  <c r="AJ87" i="1"/>
  <c r="AK87" i="1"/>
  <c r="AL87" i="1"/>
  <c r="S39" i="48" l="1"/>
  <c r="S37" i="48"/>
  <c r="S28" i="48"/>
  <c r="S25" i="48"/>
  <c r="S18" i="48"/>
  <c r="S39" i="47"/>
  <c r="S37" i="47"/>
  <c r="S28" i="47"/>
  <c r="S25" i="47"/>
  <c r="S18" i="47"/>
  <c r="S39" i="46"/>
  <c r="S37" i="46"/>
  <c r="S28" i="46"/>
  <c r="S25" i="46"/>
  <c r="S18" i="46"/>
  <c r="S39" i="45"/>
  <c r="S37" i="45"/>
  <c r="S28" i="45"/>
  <c r="S25" i="45"/>
  <c r="S18" i="45"/>
  <c r="S39" i="44"/>
  <c r="S37" i="44"/>
  <c r="S28" i="44"/>
  <c r="S25" i="44"/>
  <c r="S18" i="44"/>
  <c r="S39" i="43"/>
  <c r="S37" i="43"/>
  <c r="S28" i="43"/>
  <c r="S25" i="43"/>
  <c r="S18" i="43"/>
  <c r="S39" i="42"/>
  <c r="S37" i="42"/>
  <c r="S28" i="42"/>
  <c r="S25" i="42"/>
  <c r="S18" i="42"/>
  <c r="S39" i="41"/>
  <c r="S37" i="41"/>
  <c r="S28" i="41"/>
  <c r="S25" i="41"/>
  <c r="S18" i="41"/>
  <c r="S39" i="40"/>
  <c r="S37" i="40"/>
  <c r="S28" i="40"/>
  <c r="S25" i="40"/>
  <c r="S18" i="40"/>
  <c r="S39" i="39"/>
  <c r="S37" i="39"/>
  <c r="S28" i="39"/>
  <c r="S25" i="39"/>
  <c r="S18" i="39"/>
  <c r="S39" i="38"/>
  <c r="S37" i="38"/>
  <c r="S28" i="38"/>
  <c r="S25" i="38"/>
  <c r="S18" i="38"/>
  <c r="S39" i="37"/>
  <c r="S37" i="37"/>
  <c r="S28" i="37"/>
  <c r="S25" i="37"/>
  <c r="S18" i="37"/>
  <c r="S39" i="36"/>
  <c r="S37" i="36"/>
  <c r="S28" i="36"/>
  <c r="S25" i="36"/>
  <c r="S18" i="36"/>
  <c r="S39" i="35"/>
  <c r="S37" i="35"/>
  <c r="S28" i="35"/>
  <c r="S25" i="35"/>
  <c r="S18" i="35"/>
  <c r="S39" i="34"/>
  <c r="S37" i="34"/>
  <c r="S28" i="34"/>
  <c r="S25" i="34"/>
  <c r="S18" i="34"/>
  <c r="S39" i="33"/>
  <c r="S37" i="33"/>
  <c r="S28" i="33"/>
  <c r="S25" i="33"/>
  <c r="S18" i="33"/>
  <c r="S39" i="32"/>
  <c r="S37" i="32"/>
  <c r="S28" i="32"/>
  <c r="S25" i="32"/>
  <c r="S18" i="32"/>
  <c r="S39" i="31"/>
  <c r="S37" i="31"/>
  <c r="S28" i="31"/>
  <c r="S25" i="31"/>
  <c r="S18" i="31"/>
  <c r="S39" i="30"/>
  <c r="S37" i="30"/>
  <c r="S28" i="30"/>
  <c r="S25" i="30"/>
  <c r="S18" i="30"/>
  <c r="S39" i="29"/>
  <c r="S37" i="29"/>
  <c r="S28" i="29"/>
  <c r="S25" i="29"/>
  <c r="S18" i="29"/>
  <c r="S39" i="28"/>
  <c r="S37" i="28"/>
  <c r="S28" i="28"/>
  <c r="S25" i="28"/>
  <c r="S18" i="28"/>
  <c r="S39" i="27"/>
  <c r="S37" i="27"/>
  <c r="S28" i="27"/>
  <c r="S25" i="27"/>
  <c r="S18" i="27"/>
  <c r="S39" i="26"/>
  <c r="S37" i="26"/>
  <c r="S28" i="26"/>
  <c r="S25" i="26"/>
  <c r="S18" i="26"/>
  <c r="S39" i="25"/>
  <c r="S37" i="25"/>
  <c r="S28" i="25"/>
  <c r="S25" i="25"/>
  <c r="S18" i="25"/>
  <c r="AY18" i="25" l="1"/>
  <c r="AW18" i="25"/>
  <c r="BB23" i="25" s="1"/>
  <c r="AX18" i="25"/>
  <c r="BB22" i="25" s="1"/>
  <c r="AY18" i="33"/>
  <c r="AX18" i="33"/>
  <c r="AW18" i="33"/>
  <c r="AY18" i="41"/>
  <c r="AX18" i="41"/>
  <c r="AW18" i="41"/>
  <c r="AY18" i="30"/>
  <c r="AX18" i="30"/>
  <c r="BB22" i="30" s="1"/>
  <c r="AW18" i="30"/>
  <c r="BB23" i="30" s="1"/>
  <c r="AY18" i="34"/>
  <c r="AX18" i="34"/>
  <c r="BB22" i="34" s="1"/>
  <c r="AW18" i="34"/>
  <c r="BB23" i="34" s="1"/>
  <c r="AY18" i="38"/>
  <c r="AX18" i="38"/>
  <c r="AW18" i="38"/>
  <c r="AY18" i="42"/>
  <c r="AX18" i="42"/>
  <c r="AW18" i="42"/>
  <c r="AX18" i="46"/>
  <c r="AW18" i="46"/>
  <c r="AY18" i="46"/>
  <c r="AY18" i="29"/>
  <c r="AX18" i="29"/>
  <c r="BB22" i="29" s="1"/>
  <c r="AW18" i="29"/>
  <c r="BB23" i="29" s="1"/>
  <c r="AY18" i="37"/>
  <c r="AX18" i="37"/>
  <c r="AW18" i="37"/>
  <c r="AX18" i="45"/>
  <c r="AW18" i="45"/>
  <c r="AY18" i="45"/>
  <c r="AY18" i="27"/>
  <c r="AX18" i="27"/>
  <c r="BB22" i="27" s="1"/>
  <c r="AW18" i="27"/>
  <c r="BB23" i="27" s="1"/>
  <c r="AY18" i="31"/>
  <c r="AX18" i="31"/>
  <c r="BB22" i="31" s="1"/>
  <c r="AW18" i="31"/>
  <c r="BB23" i="31" s="1"/>
  <c r="AY18" i="35"/>
  <c r="AX18" i="35"/>
  <c r="AW18" i="35"/>
  <c r="AY18" i="39"/>
  <c r="AX18" i="39"/>
  <c r="AW18" i="39"/>
  <c r="AY18" i="43"/>
  <c r="AX18" i="43"/>
  <c r="BB22" i="43" s="1"/>
  <c r="AW18" i="43"/>
  <c r="BB23" i="43" s="1"/>
  <c r="AX18" i="47"/>
  <c r="AY18" i="47"/>
  <c r="AW18" i="47"/>
  <c r="BB23" i="47" s="1"/>
  <c r="AY18" i="28"/>
  <c r="AX18" i="28"/>
  <c r="AW18" i="28"/>
  <c r="AY18" i="32"/>
  <c r="AX18" i="32"/>
  <c r="AW18" i="32"/>
  <c r="AY18" i="36"/>
  <c r="AX18" i="36"/>
  <c r="BB22" i="36" s="1"/>
  <c r="AW18" i="36"/>
  <c r="BB23" i="36" s="1"/>
  <c r="AY18" i="40"/>
  <c r="AX18" i="40"/>
  <c r="BB22" i="40" s="1"/>
  <c r="AW18" i="40"/>
  <c r="BB23" i="40" s="1"/>
  <c r="AY18" i="44"/>
  <c r="AX18" i="44"/>
  <c r="AW18" i="44"/>
  <c r="AW18" i="48"/>
  <c r="AY18" i="48"/>
  <c r="AX18" i="48"/>
  <c r="AY18" i="26"/>
  <c r="AX18" i="26"/>
  <c r="AW18" i="26"/>
  <c r="BB23" i="26" s="1"/>
  <c r="N46" i="48"/>
  <c r="N46" i="47"/>
  <c r="N46" i="46"/>
  <c r="N46" i="45"/>
  <c r="N46" i="44"/>
  <c r="N46" i="43"/>
  <c r="N46" i="42"/>
  <c r="N46" i="41"/>
  <c r="N46" i="40"/>
  <c r="N46" i="39"/>
  <c r="N46" i="38"/>
  <c r="N46" i="37"/>
  <c r="N46" i="36"/>
  <c r="N46" i="35"/>
  <c r="N46" i="34"/>
  <c r="N46" i="33"/>
  <c r="N46" i="32"/>
  <c r="N46" i="31"/>
  <c r="N46" i="30"/>
  <c r="N46" i="29"/>
  <c r="N46" i="28"/>
  <c r="N46" i="27"/>
  <c r="N46" i="26"/>
  <c r="M46" i="48"/>
  <c r="M46" i="47"/>
  <c r="M46" i="46"/>
  <c r="M46" i="45"/>
  <c r="M46" i="44"/>
  <c r="M46" i="43"/>
  <c r="M46" i="42"/>
  <c r="M46" i="41"/>
  <c r="M46" i="40"/>
  <c r="M46" i="39"/>
  <c r="M46" i="38"/>
  <c r="M46" i="37"/>
  <c r="M46" i="36"/>
  <c r="M46" i="35"/>
  <c r="M46" i="34"/>
  <c r="M46" i="33"/>
  <c r="M46" i="32"/>
  <c r="M46" i="31"/>
  <c r="M46" i="30"/>
  <c r="M46" i="29"/>
  <c r="M46" i="28"/>
  <c r="M46" i="27"/>
  <c r="M46" i="26"/>
  <c r="M46" i="25"/>
  <c r="BB22" i="32" l="1"/>
  <c r="BB22" i="39"/>
  <c r="BB23" i="45"/>
  <c r="BB22" i="42"/>
  <c r="BB22" i="41"/>
  <c r="BB22" i="45"/>
  <c r="BB23" i="46"/>
  <c r="BB23" i="28"/>
  <c r="BB23" i="35"/>
  <c r="BB23" i="37"/>
  <c r="BB22" i="46"/>
  <c r="BB23" i="38"/>
  <c r="BB23" i="33"/>
  <c r="BB22" i="48"/>
  <c r="BB23" i="32"/>
  <c r="BB22" i="28"/>
  <c r="BB22" i="47"/>
  <c r="BB23" i="39"/>
  <c r="BB22" i="35"/>
  <c r="BB22" i="37"/>
  <c r="BB23" i="42"/>
  <c r="BB22" i="38"/>
  <c r="BB23" i="41"/>
  <c r="BB22" i="33"/>
  <c r="BB22" i="44"/>
  <c r="BB23" i="44"/>
  <c r="BB23" i="48"/>
  <c r="BB22" i="26"/>
  <c r="Z87" i="13"/>
  <c r="Z81" i="13"/>
  <c r="Z80" i="13"/>
  <c r="Z79" i="13"/>
  <c r="Z78" i="13"/>
  <c r="Z77" i="13"/>
  <c r="Z76" i="13"/>
  <c r="Z75" i="13"/>
  <c r="Z74" i="13"/>
  <c r="Z73" i="13"/>
  <c r="Z72" i="13"/>
  <c r="Z71" i="13"/>
  <c r="Z70" i="13"/>
  <c r="Z69" i="13"/>
  <c r="Z68" i="13"/>
  <c r="Z67" i="13"/>
  <c r="Z66" i="13"/>
  <c r="Z65" i="13"/>
  <c r="Z64" i="13"/>
  <c r="Z63" i="13"/>
  <c r="Z62" i="13"/>
  <c r="Z61" i="13"/>
  <c r="Z60" i="13"/>
  <c r="Z59" i="13"/>
  <c r="Z58" i="13"/>
  <c r="Z56" i="13"/>
  <c r="Z50" i="13"/>
  <c r="Z49" i="13"/>
  <c r="Z48" i="13"/>
  <c r="Z47" i="13"/>
  <c r="Z46" i="13"/>
  <c r="Z45" i="13"/>
  <c r="Z44" i="13"/>
  <c r="Z43" i="13"/>
  <c r="Z42" i="13"/>
  <c r="Z41" i="13"/>
  <c r="Z40" i="13"/>
  <c r="Z39" i="13"/>
  <c r="Z38" i="13"/>
  <c r="Z37" i="13"/>
  <c r="Z36" i="13"/>
  <c r="Z35" i="13"/>
  <c r="Z34" i="13"/>
  <c r="Z33" i="13"/>
  <c r="Z32" i="13"/>
  <c r="Z31" i="13"/>
  <c r="Z30" i="13"/>
  <c r="Z29" i="13"/>
  <c r="Z28" i="13"/>
  <c r="Z27" i="13"/>
  <c r="Z25" i="13"/>
  <c r="Z24" i="13"/>
  <c r="Z23" i="13"/>
  <c r="Z22" i="13"/>
  <c r="Z21" i="13"/>
  <c r="Z20" i="13"/>
  <c r="Z19" i="13"/>
  <c r="Z18" i="13"/>
  <c r="Z17" i="13"/>
  <c r="Z16" i="13"/>
  <c r="Z14" i="13"/>
  <c r="Z13" i="13"/>
  <c r="Z12" i="13"/>
  <c r="Z8" i="13"/>
  <c r="Z7" i="13"/>
  <c r="Z6" i="13"/>
  <c r="Z5" i="13"/>
  <c r="Z4" i="13"/>
  <c r="Z3" i="13"/>
  <c r="Y87" i="13"/>
  <c r="Y81" i="13"/>
  <c r="Y80" i="13"/>
  <c r="Y79" i="13"/>
  <c r="Y78" i="13"/>
  <c r="Y77" i="13"/>
  <c r="Y76" i="13"/>
  <c r="Y75" i="13"/>
  <c r="Y74" i="13"/>
  <c r="Y73" i="13"/>
  <c r="Y72" i="13"/>
  <c r="Y71" i="13"/>
  <c r="Y70" i="13"/>
  <c r="Y69" i="13"/>
  <c r="Y68" i="13"/>
  <c r="Y67" i="13"/>
  <c r="Y66" i="13"/>
  <c r="Y65" i="13"/>
  <c r="Y64" i="13"/>
  <c r="Y63" i="13"/>
  <c r="Y62" i="13"/>
  <c r="Y61" i="13"/>
  <c r="Y60" i="13"/>
  <c r="Y59" i="13"/>
  <c r="Y58" i="13"/>
  <c r="Y56" i="13"/>
  <c r="Y50" i="13"/>
  <c r="Y49" i="13"/>
  <c r="Y48" i="13"/>
  <c r="Y47" i="13"/>
  <c r="Y46" i="13"/>
  <c r="Y45" i="13"/>
  <c r="Y44" i="13"/>
  <c r="Y43" i="13"/>
  <c r="Y42" i="13"/>
  <c r="Y41" i="13"/>
  <c r="Y40" i="13"/>
  <c r="Y39" i="13"/>
  <c r="Y38" i="13"/>
  <c r="Y37" i="13"/>
  <c r="Y36" i="13"/>
  <c r="Y35" i="13"/>
  <c r="Y34" i="13"/>
  <c r="Y33" i="13"/>
  <c r="Y32" i="13"/>
  <c r="Y31" i="13"/>
  <c r="Y30" i="13"/>
  <c r="Y29" i="13"/>
  <c r="Y28" i="13"/>
  <c r="Y27" i="13"/>
  <c r="Y25" i="13"/>
  <c r="Y24" i="13"/>
  <c r="Y23" i="13"/>
  <c r="Y22" i="13"/>
  <c r="Y21" i="13"/>
  <c r="Y20" i="13"/>
  <c r="Y19" i="13"/>
  <c r="Y18" i="13"/>
  <c r="Y17" i="13"/>
  <c r="Y16" i="13"/>
  <c r="Y14" i="13"/>
  <c r="Y13" i="13"/>
  <c r="Y12" i="13"/>
  <c r="Y11" i="13"/>
  <c r="Y8" i="13"/>
  <c r="Y7" i="13"/>
  <c r="Y6" i="13"/>
  <c r="Y5" i="13"/>
  <c r="Y4" i="13"/>
  <c r="Y3" i="13"/>
  <c r="X87" i="13"/>
  <c r="X81" i="13"/>
  <c r="X80" i="13"/>
  <c r="X79" i="13"/>
  <c r="X78" i="13"/>
  <c r="X77" i="13"/>
  <c r="X76" i="13"/>
  <c r="X75" i="13"/>
  <c r="X74" i="13"/>
  <c r="X73" i="13"/>
  <c r="X72" i="13"/>
  <c r="X71" i="13"/>
  <c r="X70" i="13"/>
  <c r="X69" i="13"/>
  <c r="X68" i="13"/>
  <c r="X67" i="13"/>
  <c r="X66" i="13"/>
  <c r="X65" i="13"/>
  <c r="X64" i="13"/>
  <c r="X63" i="13"/>
  <c r="X62" i="13"/>
  <c r="X61" i="13"/>
  <c r="X60" i="13"/>
  <c r="X59" i="13"/>
  <c r="X58" i="13"/>
  <c r="X56" i="13"/>
  <c r="X50" i="13"/>
  <c r="X49" i="13"/>
  <c r="X48" i="13"/>
  <c r="X47" i="13"/>
  <c r="X46" i="13"/>
  <c r="X45" i="13"/>
  <c r="X44" i="13"/>
  <c r="X43" i="13"/>
  <c r="X42" i="13"/>
  <c r="X41" i="13"/>
  <c r="X40" i="13"/>
  <c r="X39" i="13"/>
  <c r="X38" i="13"/>
  <c r="X37" i="13"/>
  <c r="X36" i="13"/>
  <c r="X35" i="13"/>
  <c r="X34" i="13"/>
  <c r="X33" i="13"/>
  <c r="X32" i="13"/>
  <c r="X31" i="13"/>
  <c r="X30" i="13"/>
  <c r="X29" i="13"/>
  <c r="X28" i="13"/>
  <c r="X27" i="13"/>
  <c r="X25" i="13"/>
  <c r="X24" i="13"/>
  <c r="X23" i="13"/>
  <c r="X22" i="13"/>
  <c r="X21" i="13"/>
  <c r="X20" i="13"/>
  <c r="X19" i="13"/>
  <c r="X18" i="13"/>
  <c r="X17" i="13"/>
  <c r="X16" i="13"/>
  <c r="X14" i="13"/>
  <c r="X13" i="13"/>
  <c r="X12" i="13"/>
  <c r="X8" i="13"/>
  <c r="X7" i="13"/>
  <c r="X6" i="13"/>
  <c r="X5" i="13"/>
  <c r="X4" i="13"/>
  <c r="X3" i="13"/>
  <c r="W87" i="13"/>
  <c r="W81" i="13"/>
  <c r="W80" i="13"/>
  <c r="W79" i="13"/>
  <c r="W78" i="13"/>
  <c r="W77" i="13"/>
  <c r="W76" i="13"/>
  <c r="W75" i="13"/>
  <c r="W74" i="13"/>
  <c r="W73" i="13"/>
  <c r="W72" i="13"/>
  <c r="W71" i="13"/>
  <c r="W70" i="13"/>
  <c r="W69" i="13"/>
  <c r="W68" i="13"/>
  <c r="W67" i="13"/>
  <c r="W66" i="13"/>
  <c r="W65" i="13"/>
  <c r="W64" i="13"/>
  <c r="W63" i="13"/>
  <c r="W62" i="13"/>
  <c r="W61" i="13"/>
  <c r="W60" i="13"/>
  <c r="W59" i="13"/>
  <c r="W58" i="13"/>
  <c r="W56" i="13"/>
  <c r="W50" i="13"/>
  <c r="W49" i="13"/>
  <c r="W48" i="13"/>
  <c r="W47" i="13"/>
  <c r="W46" i="13"/>
  <c r="W45" i="13"/>
  <c r="W44" i="13"/>
  <c r="W43" i="13"/>
  <c r="W42" i="13"/>
  <c r="W41" i="13"/>
  <c r="W40" i="13"/>
  <c r="W39" i="13"/>
  <c r="W38" i="13"/>
  <c r="W37" i="13"/>
  <c r="W36" i="13"/>
  <c r="W35" i="13"/>
  <c r="W34" i="13"/>
  <c r="W33" i="13"/>
  <c r="W32" i="13"/>
  <c r="W31" i="13"/>
  <c r="W30" i="13"/>
  <c r="W29" i="13"/>
  <c r="W28" i="13"/>
  <c r="W27" i="13"/>
  <c r="W25" i="13"/>
  <c r="W24" i="13"/>
  <c r="W23" i="13"/>
  <c r="W22" i="13"/>
  <c r="W21" i="13"/>
  <c r="W20" i="13"/>
  <c r="W19" i="13"/>
  <c r="W18" i="13"/>
  <c r="W17" i="13"/>
  <c r="W16" i="13"/>
  <c r="W14" i="13"/>
  <c r="W13" i="13"/>
  <c r="W12" i="13"/>
  <c r="W8" i="13"/>
  <c r="W7" i="13"/>
  <c r="W6" i="13"/>
  <c r="W5" i="13"/>
  <c r="W4" i="13"/>
  <c r="W3" i="13"/>
  <c r="V87" i="13"/>
  <c r="V81" i="13"/>
  <c r="V80" i="13"/>
  <c r="V79" i="13"/>
  <c r="V78" i="13"/>
  <c r="V77" i="13"/>
  <c r="V76" i="13"/>
  <c r="V75" i="13"/>
  <c r="V74" i="13"/>
  <c r="V73" i="13"/>
  <c r="V72" i="13"/>
  <c r="V71" i="13"/>
  <c r="V70" i="13"/>
  <c r="V69" i="13"/>
  <c r="V68" i="13"/>
  <c r="V67" i="13"/>
  <c r="V66" i="13"/>
  <c r="V65" i="13"/>
  <c r="V64" i="13"/>
  <c r="V63" i="13"/>
  <c r="V62" i="13"/>
  <c r="V61" i="13"/>
  <c r="V60" i="13"/>
  <c r="V59" i="13"/>
  <c r="V58" i="13"/>
  <c r="V56" i="13"/>
  <c r="V50" i="13"/>
  <c r="V49" i="13"/>
  <c r="V48" i="13"/>
  <c r="V47" i="13"/>
  <c r="V46" i="13"/>
  <c r="V45" i="13"/>
  <c r="V44" i="13"/>
  <c r="V43" i="13"/>
  <c r="V42" i="13"/>
  <c r="V41" i="13"/>
  <c r="V40" i="13"/>
  <c r="V39" i="13"/>
  <c r="V38" i="13"/>
  <c r="V37" i="13"/>
  <c r="V36" i="13"/>
  <c r="V35" i="13"/>
  <c r="V34" i="13"/>
  <c r="V33" i="13"/>
  <c r="V32" i="13"/>
  <c r="V31" i="13"/>
  <c r="V30" i="13"/>
  <c r="V29" i="13"/>
  <c r="V28" i="13"/>
  <c r="V27" i="13"/>
  <c r="V25" i="13"/>
  <c r="V24" i="13"/>
  <c r="V23" i="13"/>
  <c r="V22" i="13"/>
  <c r="V21" i="13"/>
  <c r="V20" i="13"/>
  <c r="V19" i="13"/>
  <c r="V18" i="13"/>
  <c r="V17" i="13"/>
  <c r="V16" i="13"/>
  <c r="V14" i="13"/>
  <c r="V13" i="13"/>
  <c r="V12" i="13"/>
  <c r="V8" i="13"/>
  <c r="V7" i="13"/>
  <c r="V6" i="13"/>
  <c r="V5" i="13"/>
  <c r="V4" i="13"/>
  <c r="V3" i="13"/>
  <c r="U87" i="13"/>
  <c r="U81" i="13"/>
  <c r="U80" i="13"/>
  <c r="U79" i="13"/>
  <c r="U78" i="13"/>
  <c r="U77" i="13"/>
  <c r="U76" i="13"/>
  <c r="U75" i="13"/>
  <c r="U74" i="13"/>
  <c r="U73" i="13"/>
  <c r="U72" i="13"/>
  <c r="U71" i="13"/>
  <c r="U70" i="13"/>
  <c r="U69" i="13"/>
  <c r="U68" i="13"/>
  <c r="U67" i="13"/>
  <c r="U66" i="13"/>
  <c r="U65" i="13"/>
  <c r="U64" i="13"/>
  <c r="U63" i="13"/>
  <c r="U62" i="13"/>
  <c r="U61" i="13"/>
  <c r="U60" i="13"/>
  <c r="U59" i="13"/>
  <c r="U58" i="13"/>
  <c r="U56" i="13"/>
  <c r="U50" i="13"/>
  <c r="U49" i="13"/>
  <c r="U48" i="13"/>
  <c r="U47" i="13"/>
  <c r="U46" i="13"/>
  <c r="U45" i="13"/>
  <c r="U44" i="13"/>
  <c r="U43" i="13"/>
  <c r="U42" i="13"/>
  <c r="U41" i="13"/>
  <c r="U40" i="13"/>
  <c r="U39" i="13"/>
  <c r="U38" i="13"/>
  <c r="U37" i="13"/>
  <c r="U36" i="13"/>
  <c r="U35" i="13"/>
  <c r="U34" i="13"/>
  <c r="U33" i="13"/>
  <c r="U32" i="13"/>
  <c r="U31" i="13"/>
  <c r="U30" i="13"/>
  <c r="U29" i="13"/>
  <c r="U28" i="13"/>
  <c r="U27" i="13"/>
  <c r="U25" i="13"/>
  <c r="U24" i="13"/>
  <c r="U23" i="13"/>
  <c r="U22" i="13"/>
  <c r="U21" i="13"/>
  <c r="U20" i="13"/>
  <c r="U19" i="13"/>
  <c r="U18" i="13"/>
  <c r="U17" i="13"/>
  <c r="U16" i="13"/>
  <c r="U14" i="13"/>
  <c r="U13" i="13"/>
  <c r="U12" i="13"/>
  <c r="U8" i="13"/>
  <c r="U7" i="13"/>
  <c r="U6" i="13"/>
  <c r="U5" i="13"/>
  <c r="U4" i="13"/>
  <c r="U3" i="13"/>
  <c r="T87" i="13"/>
  <c r="T81" i="13"/>
  <c r="T80" i="13"/>
  <c r="T79" i="13"/>
  <c r="T78" i="13"/>
  <c r="T77" i="13"/>
  <c r="T76" i="13"/>
  <c r="T75" i="13"/>
  <c r="T74" i="13"/>
  <c r="T73" i="13"/>
  <c r="T72" i="13"/>
  <c r="T71" i="13"/>
  <c r="T70" i="13"/>
  <c r="T69" i="13"/>
  <c r="T68" i="13"/>
  <c r="T67" i="13"/>
  <c r="T66" i="13"/>
  <c r="T65" i="13"/>
  <c r="T64" i="13"/>
  <c r="T63" i="13"/>
  <c r="T62" i="13"/>
  <c r="T61" i="13"/>
  <c r="T60" i="13"/>
  <c r="T59" i="13"/>
  <c r="T58" i="13"/>
  <c r="T56" i="13"/>
  <c r="T50" i="13"/>
  <c r="T49" i="13"/>
  <c r="T48" i="13"/>
  <c r="T47" i="13"/>
  <c r="T46" i="13"/>
  <c r="T45" i="13"/>
  <c r="T44" i="13"/>
  <c r="T43" i="13"/>
  <c r="T42" i="13"/>
  <c r="T41" i="13"/>
  <c r="T40" i="13"/>
  <c r="T39" i="13"/>
  <c r="T38" i="13"/>
  <c r="T37" i="13"/>
  <c r="T36" i="13"/>
  <c r="T35" i="13"/>
  <c r="T34" i="13"/>
  <c r="T33" i="13"/>
  <c r="T32" i="13"/>
  <c r="T31" i="13"/>
  <c r="T30" i="13"/>
  <c r="T29" i="13"/>
  <c r="T28" i="13"/>
  <c r="T27" i="13"/>
  <c r="T25" i="13"/>
  <c r="T24" i="13"/>
  <c r="T23" i="13"/>
  <c r="T22" i="13"/>
  <c r="T21" i="13"/>
  <c r="T20" i="13"/>
  <c r="T19" i="13"/>
  <c r="T18" i="13"/>
  <c r="T17" i="13"/>
  <c r="T16" i="13"/>
  <c r="T14" i="13"/>
  <c r="T13" i="13"/>
  <c r="T12" i="13"/>
  <c r="T8" i="13"/>
  <c r="T7" i="13"/>
  <c r="T6" i="13"/>
  <c r="T5" i="13"/>
  <c r="T4" i="13"/>
  <c r="T3" i="13"/>
  <c r="S87" i="13"/>
  <c r="S81" i="13"/>
  <c r="S80" i="13"/>
  <c r="S79" i="13"/>
  <c r="S78" i="13"/>
  <c r="S77" i="13"/>
  <c r="S76" i="13"/>
  <c r="S75" i="13"/>
  <c r="S74" i="13"/>
  <c r="S73" i="13"/>
  <c r="S72" i="13"/>
  <c r="S71" i="13"/>
  <c r="S70" i="13"/>
  <c r="S69" i="13"/>
  <c r="S68" i="13"/>
  <c r="S67" i="13"/>
  <c r="S66" i="13"/>
  <c r="S65" i="13"/>
  <c r="S64" i="13"/>
  <c r="S63" i="13"/>
  <c r="S62" i="13"/>
  <c r="S61" i="13"/>
  <c r="S60" i="13"/>
  <c r="S59" i="13"/>
  <c r="S58" i="13"/>
  <c r="S56" i="13"/>
  <c r="S50" i="13"/>
  <c r="S49" i="13"/>
  <c r="S48" i="13"/>
  <c r="S47" i="13"/>
  <c r="S46" i="13"/>
  <c r="S45" i="13"/>
  <c r="S44" i="13"/>
  <c r="S43" i="13"/>
  <c r="S42" i="13"/>
  <c r="S41" i="13"/>
  <c r="S40" i="13"/>
  <c r="S39" i="13"/>
  <c r="S38" i="13"/>
  <c r="S37" i="13"/>
  <c r="S36" i="13"/>
  <c r="S35" i="13"/>
  <c r="S34" i="13"/>
  <c r="S33" i="13"/>
  <c r="S32" i="13"/>
  <c r="S31" i="13"/>
  <c r="S30" i="13"/>
  <c r="S29" i="13"/>
  <c r="S28" i="13"/>
  <c r="S27" i="13"/>
  <c r="S25" i="13"/>
  <c r="S24" i="13"/>
  <c r="S23" i="13"/>
  <c r="S22" i="13"/>
  <c r="S21" i="13"/>
  <c r="S20" i="13"/>
  <c r="S19" i="13"/>
  <c r="S18" i="13"/>
  <c r="S17" i="13"/>
  <c r="S16" i="13"/>
  <c r="S14" i="13"/>
  <c r="S13" i="13"/>
  <c r="S12" i="13"/>
  <c r="S8" i="13"/>
  <c r="S7" i="13"/>
  <c r="S6" i="13"/>
  <c r="S5" i="13"/>
  <c r="S4" i="13"/>
  <c r="S3" i="13"/>
  <c r="R87" i="13"/>
  <c r="R81" i="13"/>
  <c r="R80" i="13"/>
  <c r="R79" i="13"/>
  <c r="R78" i="13"/>
  <c r="R77" i="13"/>
  <c r="R76" i="13"/>
  <c r="R75" i="13"/>
  <c r="R74" i="13"/>
  <c r="R73" i="13"/>
  <c r="R72" i="13"/>
  <c r="R71" i="13"/>
  <c r="R70" i="13"/>
  <c r="R69" i="13"/>
  <c r="R68" i="13"/>
  <c r="R67" i="13"/>
  <c r="R66" i="13"/>
  <c r="R65" i="13"/>
  <c r="R64" i="13"/>
  <c r="R63" i="13"/>
  <c r="R62" i="13"/>
  <c r="R61" i="13"/>
  <c r="R60" i="13"/>
  <c r="R59" i="13"/>
  <c r="R58" i="13"/>
  <c r="R56" i="13"/>
  <c r="R50" i="13"/>
  <c r="R49" i="13"/>
  <c r="R48" i="13"/>
  <c r="R47" i="13"/>
  <c r="R46" i="13"/>
  <c r="R45" i="13"/>
  <c r="R44" i="13"/>
  <c r="R43" i="13"/>
  <c r="R42" i="13"/>
  <c r="R41" i="13"/>
  <c r="R40" i="13"/>
  <c r="R39" i="13"/>
  <c r="R38" i="13"/>
  <c r="R37" i="13"/>
  <c r="R36" i="13"/>
  <c r="R35" i="13"/>
  <c r="R34" i="13"/>
  <c r="R33" i="13"/>
  <c r="R32" i="13"/>
  <c r="R31" i="13"/>
  <c r="R30" i="13"/>
  <c r="R29" i="13"/>
  <c r="R28" i="13"/>
  <c r="R27" i="13"/>
  <c r="R25" i="13"/>
  <c r="R24" i="13"/>
  <c r="R23" i="13"/>
  <c r="R22" i="13"/>
  <c r="R21" i="13"/>
  <c r="R20" i="13"/>
  <c r="R19" i="13"/>
  <c r="R18" i="13"/>
  <c r="R17" i="13"/>
  <c r="R16" i="13"/>
  <c r="R14" i="13"/>
  <c r="R13" i="13"/>
  <c r="R12" i="13"/>
  <c r="R8" i="13"/>
  <c r="R7" i="13"/>
  <c r="R6" i="13"/>
  <c r="R5" i="13"/>
  <c r="R4" i="13"/>
  <c r="R3" i="13"/>
  <c r="Q87" i="13"/>
  <c r="Q81" i="13"/>
  <c r="Q80" i="13"/>
  <c r="Q79" i="13"/>
  <c r="Q78" i="13"/>
  <c r="Q77" i="13"/>
  <c r="Q76" i="13"/>
  <c r="Q75" i="13"/>
  <c r="Q74" i="13"/>
  <c r="Q73" i="13"/>
  <c r="Q72" i="13"/>
  <c r="Q71" i="13"/>
  <c r="Q70" i="13"/>
  <c r="Q69" i="13"/>
  <c r="Q68" i="13"/>
  <c r="Q67" i="13"/>
  <c r="Q66" i="13"/>
  <c r="Q65" i="13"/>
  <c r="Q64" i="13"/>
  <c r="Q63" i="13"/>
  <c r="Q62" i="13"/>
  <c r="Q61" i="13"/>
  <c r="Q60" i="13"/>
  <c r="Q59" i="13"/>
  <c r="Q58" i="13"/>
  <c r="Q56" i="13"/>
  <c r="Q50" i="13"/>
  <c r="Q49" i="13"/>
  <c r="Q48" i="13"/>
  <c r="Q47" i="13"/>
  <c r="Q46" i="13"/>
  <c r="Q45" i="13"/>
  <c r="Q44" i="13"/>
  <c r="Q43" i="13"/>
  <c r="Q42" i="13"/>
  <c r="Q41" i="13"/>
  <c r="Q40" i="13"/>
  <c r="Q39" i="13"/>
  <c r="Q38" i="13"/>
  <c r="Q37" i="13"/>
  <c r="Q36" i="13"/>
  <c r="Q35" i="13"/>
  <c r="Q34" i="13"/>
  <c r="Q33" i="13"/>
  <c r="Q32" i="13"/>
  <c r="Q31" i="13"/>
  <c r="Q30" i="13"/>
  <c r="Q29" i="13"/>
  <c r="Q28" i="13"/>
  <c r="Q27" i="13"/>
  <c r="Q25" i="13"/>
  <c r="Q24" i="13"/>
  <c r="Q23" i="13"/>
  <c r="Q22" i="13"/>
  <c r="Q21" i="13"/>
  <c r="Q20" i="13"/>
  <c r="Q19" i="13"/>
  <c r="Q18" i="13"/>
  <c r="Q17" i="13"/>
  <c r="Q16" i="13"/>
  <c r="Q14" i="13"/>
  <c r="Q13" i="13"/>
  <c r="Q12" i="13"/>
  <c r="Q11" i="13"/>
  <c r="Q8" i="13"/>
  <c r="Q7" i="13"/>
  <c r="Q6" i="13"/>
  <c r="Q5" i="13"/>
  <c r="Q4" i="13"/>
  <c r="Q3" i="13"/>
  <c r="P87" i="13"/>
  <c r="P81" i="13"/>
  <c r="P80" i="13"/>
  <c r="P79" i="13"/>
  <c r="P78" i="13"/>
  <c r="P77" i="13"/>
  <c r="P76" i="13"/>
  <c r="P75" i="13"/>
  <c r="P74" i="13"/>
  <c r="P73" i="13"/>
  <c r="P72" i="13"/>
  <c r="P71" i="13"/>
  <c r="P70" i="13"/>
  <c r="P69" i="13"/>
  <c r="P68" i="13"/>
  <c r="P67" i="13"/>
  <c r="P66" i="13"/>
  <c r="P65" i="13"/>
  <c r="P64" i="13"/>
  <c r="P63" i="13"/>
  <c r="P62" i="13"/>
  <c r="P61" i="13"/>
  <c r="P60" i="13"/>
  <c r="P59" i="13"/>
  <c r="P58" i="13"/>
  <c r="P56" i="13"/>
  <c r="P50" i="13"/>
  <c r="P49" i="13"/>
  <c r="P48" i="13"/>
  <c r="P47" i="13"/>
  <c r="P46" i="13"/>
  <c r="P45" i="13"/>
  <c r="P44" i="13"/>
  <c r="P43" i="13"/>
  <c r="P42" i="13"/>
  <c r="P41" i="13"/>
  <c r="P40" i="13"/>
  <c r="P39" i="13"/>
  <c r="P38" i="13"/>
  <c r="P37" i="13"/>
  <c r="P36" i="13"/>
  <c r="P35" i="13"/>
  <c r="P34" i="13"/>
  <c r="P33" i="13"/>
  <c r="P32" i="13"/>
  <c r="P31" i="13"/>
  <c r="P30" i="13"/>
  <c r="P29" i="13"/>
  <c r="P28" i="13"/>
  <c r="P27" i="13"/>
  <c r="P25" i="13"/>
  <c r="P24" i="13"/>
  <c r="P23" i="13"/>
  <c r="P22" i="13"/>
  <c r="P21" i="13"/>
  <c r="P20" i="13"/>
  <c r="P19" i="13"/>
  <c r="P18" i="13"/>
  <c r="P17" i="13"/>
  <c r="P16" i="13"/>
  <c r="P14" i="13"/>
  <c r="P13" i="13"/>
  <c r="P12" i="13"/>
  <c r="P8" i="13"/>
  <c r="P7" i="13"/>
  <c r="P6" i="13"/>
  <c r="P5" i="13"/>
  <c r="P4" i="13"/>
  <c r="P3" i="13"/>
  <c r="O87" i="13"/>
  <c r="O81" i="13"/>
  <c r="O80" i="13"/>
  <c r="O79" i="13"/>
  <c r="O78" i="13"/>
  <c r="O77" i="13"/>
  <c r="O76" i="13"/>
  <c r="O75" i="13"/>
  <c r="O74" i="13"/>
  <c r="O73" i="13"/>
  <c r="O72" i="13"/>
  <c r="O71" i="13"/>
  <c r="O70" i="13"/>
  <c r="O69" i="13"/>
  <c r="O68" i="13"/>
  <c r="O67" i="13"/>
  <c r="O66" i="13"/>
  <c r="O65" i="13"/>
  <c r="O64" i="13"/>
  <c r="O63" i="13"/>
  <c r="O62" i="13"/>
  <c r="O61" i="13"/>
  <c r="O60" i="13"/>
  <c r="O59" i="13"/>
  <c r="O58" i="13"/>
  <c r="O56" i="13"/>
  <c r="O50" i="13"/>
  <c r="O49" i="13"/>
  <c r="O48" i="13"/>
  <c r="O47" i="13"/>
  <c r="O46" i="13"/>
  <c r="O45" i="13"/>
  <c r="O44" i="13"/>
  <c r="O43" i="13"/>
  <c r="O42" i="13"/>
  <c r="O41" i="13"/>
  <c r="O40" i="13"/>
  <c r="O39" i="13"/>
  <c r="O38" i="13"/>
  <c r="O37" i="13"/>
  <c r="O36" i="13"/>
  <c r="O35" i="13"/>
  <c r="O34" i="13"/>
  <c r="O33" i="13"/>
  <c r="O32" i="13"/>
  <c r="O31" i="13"/>
  <c r="O30" i="13"/>
  <c r="O29" i="13"/>
  <c r="O28" i="13"/>
  <c r="O27" i="13"/>
  <c r="O25" i="13"/>
  <c r="O24" i="13"/>
  <c r="O23" i="13"/>
  <c r="O22" i="13"/>
  <c r="O21" i="13"/>
  <c r="O20" i="13"/>
  <c r="O19" i="13"/>
  <c r="O18" i="13"/>
  <c r="O17" i="13"/>
  <c r="O16" i="13"/>
  <c r="O14" i="13"/>
  <c r="O13" i="13"/>
  <c r="O12" i="13"/>
  <c r="O8" i="13"/>
  <c r="O7" i="13"/>
  <c r="O6" i="13"/>
  <c r="O5" i="13"/>
  <c r="O4" i="13"/>
  <c r="O3" i="13"/>
  <c r="N87" i="13"/>
  <c r="N81" i="13"/>
  <c r="N80" i="13"/>
  <c r="N79" i="13"/>
  <c r="N78" i="13"/>
  <c r="N77" i="13"/>
  <c r="N76" i="13"/>
  <c r="N75" i="13"/>
  <c r="N74" i="13"/>
  <c r="N73" i="13"/>
  <c r="N72" i="13"/>
  <c r="N71" i="13"/>
  <c r="N70" i="13"/>
  <c r="N69" i="13"/>
  <c r="N68" i="13"/>
  <c r="N67" i="13"/>
  <c r="N66" i="13"/>
  <c r="N65" i="13"/>
  <c r="N64" i="13"/>
  <c r="N63" i="13"/>
  <c r="N62" i="13"/>
  <c r="N61" i="13"/>
  <c r="N60" i="13"/>
  <c r="N59" i="13"/>
  <c r="N58" i="13"/>
  <c r="N56" i="13"/>
  <c r="N50" i="13"/>
  <c r="N49" i="13"/>
  <c r="N48" i="13"/>
  <c r="N47" i="13"/>
  <c r="N46" i="13"/>
  <c r="N45" i="13"/>
  <c r="N44" i="13"/>
  <c r="N43" i="13"/>
  <c r="N42" i="13"/>
  <c r="N41" i="13"/>
  <c r="N40" i="13"/>
  <c r="N39" i="13"/>
  <c r="N38" i="13"/>
  <c r="N37" i="13"/>
  <c r="N36" i="13"/>
  <c r="N35" i="13"/>
  <c r="N34" i="13"/>
  <c r="N33" i="13"/>
  <c r="N32" i="13"/>
  <c r="N31" i="13"/>
  <c r="N30" i="13"/>
  <c r="N29" i="13"/>
  <c r="N28" i="13"/>
  <c r="N27" i="13"/>
  <c r="N25" i="13"/>
  <c r="N24" i="13"/>
  <c r="N23" i="13"/>
  <c r="N22" i="13"/>
  <c r="N21" i="13"/>
  <c r="N20" i="13"/>
  <c r="N19" i="13"/>
  <c r="N18" i="13"/>
  <c r="N17" i="13"/>
  <c r="N16" i="13"/>
  <c r="N14" i="13"/>
  <c r="N13" i="13"/>
  <c r="N12" i="13"/>
  <c r="N8" i="13"/>
  <c r="N7" i="13"/>
  <c r="N6" i="13"/>
  <c r="N5" i="13"/>
  <c r="N4" i="13"/>
  <c r="N3" i="13"/>
  <c r="M87" i="13"/>
  <c r="M81" i="13"/>
  <c r="M80" i="13"/>
  <c r="M79" i="13"/>
  <c r="M78" i="13"/>
  <c r="M77" i="13"/>
  <c r="M76" i="13"/>
  <c r="M75" i="13"/>
  <c r="M74" i="13"/>
  <c r="M73" i="13"/>
  <c r="M72" i="13"/>
  <c r="M71" i="13"/>
  <c r="M70" i="13"/>
  <c r="M69" i="13"/>
  <c r="M68" i="13"/>
  <c r="M67" i="13"/>
  <c r="M66" i="13"/>
  <c r="M65" i="13"/>
  <c r="M64" i="13"/>
  <c r="M63" i="13"/>
  <c r="M62" i="13"/>
  <c r="M61" i="13"/>
  <c r="M60" i="13"/>
  <c r="M59" i="13"/>
  <c r="M58" i="13"/>
  <c r="M56" i="13"/>
  <c r="M50" i="13"/>
  <c r="M49" i="13"/>
  <c r="M48" i="13"/>
  <c r="M47" i="13"/>
  <c r="M46" i="13"/>
  <c r="M45" i="13"/>
  <c r="M44" i="13"/>
  <c r="M43" i="13"/>
  <c r="M42" i="13"/>
  <c r="M41" i="13"/>
  <c r="M40" i="13"/>
  <c r="M39" i="13"/>
  <c r="M38" i="13"/>
  <c r="M37" i="13"/>
  <c r="M36" i="13"/>
  <c r="M35" i="13"/>
  <c r="M34" i="13"/>
  <c r="M33" i="13"/>
  <c r="M32" i="13"/>
  <c r="M31" i="13"/>
  <c r="M30" i="13"/>
  <c r="M29" i="13"/>
  <c r="M28" i="13"/>
  <c r="M27" i="13"/>
  <c r="M25" i="13"/>
  <c r="M24" i="13"/>
  <c r="M23" i="13"/>
  <c r="M22" i="13"/>
  <c r="M21" i="13"/>
  <c r="M20" i="13"/>
  <c r="M19" i="13"/>
  <c r="M18" i="13"/>
  <c r="M17" i="13"/>
  <c r="M16" i="13"/>
  <c r="M14" i="13"/>
  <c r="M13" i="13"/>
  <c r="M12" i="13"/>
  <c r="M8" i="13"/>
  <c r="M7" i="13"/>
  <c r="M6" i="13"/>
  <c r="M5" i="13"/>
  <c r="M4" i="13"/>
  <c r="M3" i="13"/>
  <c r="L87" i="13"/>
  <c r="L81" i="13"/>
  <c r="L80" i="13"/>
  <c r="L79" i="13"/>
  <c r="L78" i="13"/>
  <c r="L77" i="13"/>
  <c r="L76" i="13"/>
  <c r="L75" i="13"/>
  <c r="L74" i="13"/>
  <c r="L73" i="13"/>
  <c r="L72" i="13"/>
  <c r="L71" i="13"/>
  <c r="L70" i="13"/>
  <c r="L69" i="13"/>
  <c r="L68" i="13"/>
  <c r="L67" i="13"/>
  <c r="L66" i="13"/>
  <c r="L65" i="13"/>
  <c r="L64" i="13"/>
  <c r="L63" i="13"/>
  <c r="L62" i="13"/>
  <c r="L61" i="13"/>
  <c r="L60" i="13"/>
  <c r="L59" i="13"/>
  <c r="L58" i="13"/>
  <c r="L56" i="13"/>
  <c r="L50" i="13"/>
  <c r="L49" i="13"/>
  <c r="L48" i="13"/>
  <c r="L47" i="13"/>
  <c r="L46" i="13"/>
  <c r="L45" i="13"/>
  <c r="L44" i="13"/>
  <c r="L43" i="13"/>
  <c r="L42" i="13"/>
  <c r="L41" i="13"/>
  <c r="L40" i="13"/>
  <c r="L39" i="13"/>
  <c r="L38" i="13"/>
  <c r="L37" i="13"/>
  <c r="L36" i="13"/>
  <c r="L35" i="13"/>
  <c r="L34" i="13"/>
  <c r="L33" i="13"/>
  <c r="L32" i="13"/>
  <c r="L31" i="13"/>
  <c r="L30" i="13"/>
  <c r="L29" i="13"/>
  <c r="L28" i="13"/>
  <c r="L27" i="13"/>
  <c r="L25" i="13"/>
  <c r="L24" i="13"/>
  <c r="L23" i="13"/>
  <c r="L22" i="13"/>
  <c r="L21" i="13"/>
  <c r="L20" i="13"/>
  <c r="L19" i="13"/>
  <c r="L18" i="13"/>
  <c r="L17" i="13"/>
  <c r="L16" i="13"/>
  <c r="L14" i="13"/>
  <c r="L13" i="13"/>
  <c r="L12" i="13"/>
  <c r="L8" i="13"/>
  <c r="L7" i="13"/>
  <c r="L6" i="13"/>
  <c r="L5" i="13"/>
  <c r="L4" i="13"/>
  <c r="L3" i="13"/>
  <c r="K87" i="13"/>
  <c r="K81" i="13"/>
  <c r="K80" i="13"/>
  <c r="K79" i="13"/>
  <c r="K78" i="13"/>
  <c r="K77" i="13"/>
  <c r="K76" i="13"/>
  <c r="K75" i="13"/>
  <c r="K74" i="13"/>
  <c r="K73" i="13"/>
  <c r="K72" i="13"/>
  <c r="K71" i="13"/>
  <c r="K70" i="13"/>
  <c r="K69" i="13"/>
  <c r="K68" i="13"/>
  <c r="K67" i="13"/>
  <c r="K66" i="13"/>
  <c r="K65" i="13"/>
  <c r="K64" i="13"/>
  <c r="K63" i="13"/>
  <c r="K62" i="13"/>
  <c r="K61" i="13"/>
  <c r="K60" i="13"/>
  <c r="K59" i="13"/>
  <c r="K58" i="13"/>
  <c r="K56" i="13"/>
  <c r="K50" i="13"/>
  <c r="K49" i="13"/>
  <c r="K48" i="13"/>
  <c r="K47" i="13"/>
  <c r="K46" i="13"/>
  <c r="K45" i="13"/>
  <c r="K44" i="13"/>
  <c r="K43" i="13"/>
  <c r="K42" i="13"/>
  <c r="K41" i="13"/>
  <c r="K40" i="13"/>
  <c r="K39" i="13"/>
  <c r="K38" i="13"/>
  <c r="K37" i="13"/>
  <c r="K36" i="13"/>
  <c r="K35" i="13"/>
  <c r="K34" i="13"/>
  <c r="K33" i="13"/>
  <c r="K32" i="13"/>
  <c r="K31" i="13"/>
  <c r="K30" i="13"/>
  <c r="K29" i="13"/>
  <c r="K28" i="13"/>
  <c r="K27" i="13"/>
  <c r="K25" i="13"/>
  <c r="K24" i="13"/>
  <c r="K23" i="13"/>
  <c r="K22" i="13"/>
  <c r="K21" i="13"/>
  <c r="K20" i="13"/>
  <c r="K19" i="13"/>
  <c r="K18" i="13"/>
  <c r="K17" i="13"/>
  <c r="K16" i="13"/>
  <c r="K14" i="13"/>
  <c r="K13" i="13"/>
  <c r="K12" i="13"/>
  <c r="K8" i="13"/>
  <c r="K7" i="13"/>
  <c r="K6" i="13"/>
  <c r="K5" i="13"/>
  <c r="K4" i="13"/>
  <c r="K3" i="13"/>
  <c r="J87" i="13"/>
  <c r="J81" i="13"/>
  <c r="J80" i="13"/>
  <c r="J79" i="13"/>
  <c r="J78" i="13"/>
  <c r="J77" i="13"/>
  <c r="J76" i="13"/>
  <c r="J75" i="13"/>
  <c r="J74" i="13"/>
  <c r="J73" i="13"/>
  <c r="J72" i="13"/>
  <c r="J71" i="13"/>
  <c r="J70" i="13"/>
  <c r="J69" i="13"/>
  <c r="J68" i="13"/>
  <c r="J67" i="13"/>
  <c r="J66" i="13"/>
  <c r="J65" i="13"/>
  <c r="J64" i="13"/>
  <c r="J63" i="13"/>
  <c r="J62" i="13"/>
  <c r="J61" i="13"/>
  <c r="J60" i="13"/>
  <c r="J59" i="13"/>
  <c r="J58" i="13"/>
  <c r="J56" i="13"/>
  <c r="J50" i="13"/>
  <c r="J49" i="13"/>
  <c r="J48" i="13"/>
  <c r="J47" i="13"/>
  <c r="J46" i="13"/>
  <c r="J45" i="13"/>
  <c r="J44" i="13"/>
  <c r="J43" i="13"/>
  <c r="J42" i="13"/>
  <c r="J41" i="13"/>
  <c r="J40" i="13"/>
  <c r="J39" i="13"/>
  <c r="J38" i="13"/>
  <c r="J37" i="13"/>
  <c r="J36" i="13"/>
  <c r="J35" i="13"/>
  <c r="J34" i="13"/>
  <c r="J33" i="13"/>
  <c r="J32" i="13"/>
  <c r="J31" i="13"/>
  <c r="J30" i="13"/>
  <c r="J29" i="13"/>
  <c r="J28" i="13"/>
  <c r="J27" i="13"/>
  <c r="J25" i="13"/>
  <c r="J24" i="13"/>
  <c r="J23" i="13"/>
  <c r="J22" i="13"/>
  <c r="J21" i="13"/>
  <c r="J20" i="13"/>
  <c r="J19" i="13"/>
  <c r="J18" i="13"/>
  <c r="J17" i="13"/>
  <c r="J16" i="13"/>
  <c r="J14" i="13"/>
  <c r="J13" i="13"/>
  <c r="J12" i="13"/>
  <c r="J8" i="13"/>
  <c r="J7" i="13"/>
  <c r="J6" i="13"/>
  <c r="J5" i="13"/>
  <c r="J4" i="13"/>
  <c r="J3" i="13"/>
  <c r="I87" i="13"/>
  <c r="I81" i="13"/>
  <c r="I80" i="13"/>
  <c r="I79" i="13"/>
  <c r="I78" i="13"/>
  <c r="I77" i="13"/>
  <c r="I76" i="13"/>
  <c r="I75" i="13"/>
  <c r="I74" i="13"/>
  <c r="I73" i="13"/>
  <c r="I72" i="13"/>
  <c r="I71" i="13"/>
  <c r="I70" i="13"/>
  <c r="I69" i="13"/>
  <c r="I68" i="13"/>
  <c r="I67" i="13"/>
  <c r="I66" i="13"/>
  <c r="I65" i="13"/>
  <c r="I64" i="13"/>
  <c r="I63" i="13"/>
  <c r="I62" i="13"/>
  <c r="I61" i="13"/>
  <c r="I60" i="13"/>
  <c r="I59" i="13"/>
  <c r="I58" i="13"/>
  <c r="I56" i="13"/>
  <c r="I50" i="13"/>
  <c r="I49" i="13"/>
  <c r="I48" i="13"/>
  <c r="I47" i="13"/>
  <c r="I46" i="13"/>
  <c r="I45" i="13"/>
  <c r="I44" i="13"/>
  <c r="I43" i="13"/>
  <c r="I42" i="13"/>
  <c r="I41" i="13"/>
  <c r="I40" i="13"/>
  <c r="I39" i="13"/>
  <c r="I38" i="13"/>
  <c r="I37" i="13"/>
  <c r="I36" i="13"/>
  <c r="I35" i="13"/>
  <c r="I34" i="13"/>
  <c r="I33" i="13"/>
  <c r="I32" i="13"/>
  <c r="I31" i="13"/>
  <c r="I30" i="13"/>
  <c r="I29" i="13"/>
  <c r="I28" i="13"/>
  <c r="I27" i="13"/>
  <c r="I25" i="13"/>
  <c r="I24" i="13"/>
  <c r="I23" i="13"/>
  <c r="I22" i="13"/>
  <c r="I21" i="13"/>
  <c r="I20" i="13"/>
  <c r="I19" i="13"/>
  <c r="I18" i="13"/>
  <c r="I17" i="13"/>
  <c r="I16" i="13"/>
  <c r="I14" i="13"/>
  <c r="I13" i="13"/>
  <c r="I12" i="13"/>
  <c r="I8" i="13"/>
  <c r="I7" i="13"/>
  <c r="I6" i="13"/>
  <c r="I5" i="13"/>
  <c r="I4" i="13"/>
  <c r="I3" i="13"/>
  <c r="H87" i="13"/>
  <c r="H81" i="13"/>
  <c r="H80" i="13"/>
  <c r="H79" i="13"/>
  <c r="H78" i="13"/>
  <c r="H77" i="13"/>
  <c r="H76" i="13"/>
  <c r="H75" i="13"/>
  <c r="H74" i="13"/>
  <c r="H73" i="13"/>
  <c r="H72" i="13"/>
  <c r="H71" i="13"/>
  <c r="H70" i="13"/>
  <c r="H69" i="13"/>
  <c r="H68" i="13"/>
  <c r="H67" i="13"/>
  <c r="H66" i="13"/>
  <c r="H65" i="13"/>
  <c r="H64" i="13"/>
  <c r="H63" i="13"/>
  <c r="H62" i="13"/>
  <c r="H61" i="13"/>
  <c r="H60" i="13"/>
  <c r="H59" i="13"/>
  <c r="H58" i="13"/>
  <c r="H56" i="13"/>
  <c r="H50" i="13"/>
  <c r="H49" i="13"/>
  <c r="H48" i="13"/>
  <c r="H47" i="13"/>
  <c r="H46" i="13"/>
  <c r="H45" i="13"/>
  <c r="H44" i="13"/>
  <c r="H43" i="13"/>
  <c r="H42" i="13"/>
  <c r="H41" i="13"/>
  <c r="H40" i="13"/>
  <c r="H39" i="13"/>
  <c r="H38" i="13"/>
  <c r="H37" i="13"/>
  <c r="H36" i="13"/>
  <c r="H35" i="13"/>
  <c r="H34" i="13"/>
  <c r="H33" i="13"/>
  <c r="H32" i="13"/>
  <c r="H31" i="13"/>
  <c r="H30" i="13"/>
  <c r="H29" i="13"/>
  <c r="H28" i="13"/>
  <c r="H27" i="13"/>
  <c r="H25" i="13"/>
  <c r="H24" i="13"/>
  <c r="H23" i="13"/>
  <c r="H22" i="13"/>
  <c r="H21" i="13"/>
  <c r="H20" i="13"/>
  <c r="H19" i="13"/>
  <c r="H18" i="13"/>
  <c r="H17" i="13"/>
  <c r="H16" i="13"/>
  <c r="H14" i="13"/>
  <c r="H13" i="13"/>
  <c r="H12" i="13"/>
  <c r="H8" i="13"/>
  <c r="H7" i="13"/>
  <c r="H6" i="13"/>
  <c r="H5" i="13"/>
  <c r="H4" i="13"/>
  <c r="H3" i="13"/>
  <c r="G87" i="13"/>
  <c r="G81" i="13"/>
  <c r="G80" i="13"/>
  <c r="G79" i="13"/>
  <c r="G78" i="13"/>
  <c r="G77" i="13"/>
  <c r="G76" i="13"/>
  <c r="G75" i="13"/>
  <c r="G74" i="13"/>
  <c r="G73" i="13"/>
  <c r="G72" i="13"/>
  <c r="G71" i="13"/>
  <c r="G70" i="13"/>
  <c r="G69" i="13"/>
  <c r="G68" i="13"/>
  <c r="G67" i="13"/>
  <c r="G66" i="13"/>
  <c r="G65" i="13"/>
  <c r="G64" i="13"/>
  <c r="G63" i="13"/>
  <c r="G62" i="13"/>
  <c r="G61" i="13"/>
  <c r="G60" i="13"/>
  <c r="G59" i="13"/>
  <c r="G58" i="13"/>
  <c r="G56" i="13"/>
  <c r="G50" i="13"/>
  <c r="G49" i="13"/>
  <c r="G48" i="13"/>
  <c r="G47" i="13"/>
  <c r="G46" i="13"/>
  <c r="G45" i="13"/>
  <c r="G44" i="13"/>
  <c r="G43" i="13"/>
  <c r="G42" i="13"/>
  <c r="G41" i="13"/>
  <c r="G40" i="13"/>
  <c r="G39" i="13"/>
  <c r="G38" i="13"/>
  <c r="G37" i="13"/>
  <c r="G36" i="13"/>
  <c r="G35" i="13"/>
  <c r="G34" i="13"/>
  <c r="G33" i="13"/>
  <c r="G32" i="13"/>
  <c r="G31" i="13"/>
  <c r="G30" i="13"/>
  <c r="G29" i="13"/>
  <c r="G28" i="13"/>
  <c r="G27" i="13"/>
  <c r="G25" i="13"/>
  <c r="G24" i="13"/>
  <c r="G23" i="13"/>
  <c r="G22" i="13"/>
  <c r="G21" i="13"/>
  <c r="G20" i="13"/>
  <c r="G19" i="13"/>
  <c r="G18" i="13"/>
  <c r="G17" i="13"/>
  <c r="G16" i="13"/>
  <c r="G14" i="13"/>
  <c r="G13" i="13"/>
  <c r="G12" i="13"/>
  <c r="G8" i="13"/>
  <c r="G7" i="13"/>
  <c r="G6" i="13"/>
  <c r="G5" i="13"/>
  <c r="G4" i="13"/>
  <c r="G3" i="13"/>
  <c r="F87" i="13"/>
  <c r="F81" i="13"/>
  <c r="F80" i="13"/>
  <c r="F79" i="13"/>
  <c r="F78" i="13"/>
  <c r="F77" i="13"/>
  <c r="F76" i="13"/>
  <c r="F75" i="13"/>
  <c r="F74" i="13"/>
  <c r="F73" i="13"/>
  <c r="F72" i="13"/>
  <c r="F71" i="13"/>
  <c r="F70" i="13"/>
  <c r="F69" i="13"/>
  <c r="F68" i="13"/>
  <c r="F67" i="13"/>
  <c r="F66" i="13"/>
  <c r="F65" i="13"/>
  <c r="F64" i="13"/>
  <c r="F63" i="13"/>
  <c r="F62" i="13"/>
  <c r="F61" i="13"/>
  <c r="F60" i="13"/>
  <c r="F59" i="13"/>
  <c r="F58" i="13"/>
  <c r="F56" i="13"/>
  <c r="F50" i="13"/>
  <c r="F49" i="13"/>
  <c r="F48" i="13"/>
  <c r="F47" i="13"/>
  <c r="F46" i="13"/>
  <c r="F45" i="13"/>
  <c r="F44" i="13"/>
  <c r="F43" i="13"/>
  <c r="F42" i="13"/>
  <c r="F41" i="13"/>
  <c r="F40" i="13"/>
  <c r="F39" i="13"/>
  <c r="F38" i="13"/>
  <c r="F37" i="13"/>
  <c r="F36" i="13"/>
  <c r="F35" i="13"/>
  <c r="F34" i="13"/>
  <c r="F33" i="13"/>
  <c r="F32" i="13"/>
  <c r="F31" i="13"/>
  <c r="F30" i="13"/>
  <c r="F29" i="13"/>
  <c r="F28" i="13"/>
  <c r="F27" i="13"/>
  <c r="F25" i="13"/>
  <c r="F24" i="13"/>
  <c r="F23" i="13"/>
  <c r="F22" i="13"/>
  <c r="F21" i="13"/>
  <c r="F20" i="13"/>
  <c r="F19" i="13"/>
  <c r="F18" i="13"/>
  <c r="F17" i="13"/>
  <c r="F16" i="13"/>
  <c r="F14" i="13"/>
  <c r="F13" i="13"/>
  <c r="F12" i="13"/>
  <c r="F8" i="13"/>
  <c r="F7" i="13"/>
  <c r="F6" i="13"/>
  <c r="F5" i="13"/>
  <c r="F4" i="13"/>
  <c r="F3" i="13"/>
  <c r="E87" i="13"/>
  <c r="E81" i="13"/>
  <c r="E80" i="13"/>
  <c r="E79" i="13"/>
  <c r="E78" i="13"/>
  <c r="E77" i="13"/>
  <c r="E76" i="13"/>
  <c r="E75" i="13"/>
  <c r="E74" i="13"/>
  <c r="E73" i="13"/>
  <c r="E72" i="13"/>
  <c r="E71" i="13"/>
  <c r="E70" i="13"/>
  <c r="E69" i="13"/>
  <c r="E68" i="13"/>
  <c r="E67" i="13"/>
  <c r="E66" i="13"/>
  <c r="E65" i="13"/>
  <c r="E64" i="13"/>
  <c r="E63" i="13"/>
  <c r="E62" i="13"/>
  <c r="E61" i="13"/>
  <c r="E60" i="13"/>
  <c r="E59" i="13"/>
  <c r="E58" i="13"/>
  <c r="E56" i="13"/>
  <c r="E50" i="13"/>
  <c r="E49" i="13"/>
  <c r="E48" i="13"/>
  <c r="E47" i="13"/>
  <c r="E46" i="13"/>
  <c r="E45" i="13"/>
  <c r="E44" i="13"/>
  <c r="E43" i="13"/>
  <c r="E42" i="13"/>
  <c r="E41" i="13"/>
  <c r="E40" i="13"/>
  <c r="E39" i="13"/>
  <c r="E38" i="13"/>
  <c r="E37" i="13"/>
  <c r="E36" i="13"/>
  <c r="E35" i="13"/>
  <c r="E34" i="13"/>
  <c r="E33" i="13"/>
  <c r="E32" i="13"/>
  <c r="E31" i="13"/>
  <c r="E30" i="13"/>
  <c r="E29" i="13"/>
  <c r="E28" i="13"/>
  <c r="E27" i="13"/>
  <c r="E25" i="13"/>
  <c r="E24" i="13"/>
  <c r="E23" i="13"/>
  <c r="E22" i="13"/>
  <c r="E21" i="13"/>
  <c r="E20" i="13"/>
  <c r="E19" i="13"/>
  <c r="E18" i="13"/>
  <c r="E17" i="13"/>
  <c r="E16" i="13"/>
  <c r="E14" i="13"/>
  <c r="E13" i="13"/>
  <c r="E12" i="13"/>
  <c r="E8" i="13"/>
  <c r="E7" i="13"/>
  <c r="E6" i="13"/>
  <c r="E5" i="13"/>
  <c r="E4" i="13"/>
  <c r="E3" i="13"/>
  <c r="D87" i="13"/>
  <c r="D81" i="13"/>
  <c r="D80" i="13"/>
  <c r="D79" i="13"/>
  <c r="D78" i="13"/>
  <c r="D77" i="13"/>
  <c r="D76" i="13"/>
  <c r="D75" i="13"/>
  <c r="D74" i="13"/>
  <c r="D73" i="13"/>
  <c r="D72" i="13"/>
  <c r="D71" i="13"/>
  <c r="D70" i="13"/>
  <c r="D69" i="13"/>
  <c r="D68" i="13"/>
  <c r="D67" i="13"/>
  <c r="D66" i="13"/>
  <c r="D65" i="13"/>
  <c r="D64" i="13"/>
  <c r="D63" i="13"/>
  <c r="D62" i="13"/>
  <c r="D61" i="13"/>
  <c r="D60" i="13"/>
  <c r="D59" i="13"/>
  <c r="D58" i="13"/>
  <c r="D56" i="13"/>
  <c r="D50" i="13"/>
  <c r="D49" i="13"/>
  <c r="D48" i="13"/>
  <c r="D47" i="13"/>
  <c r="D46" i="13"/>
  <c r="D45" i="13"/>
  <c r="D44" i="13"/>
  <c r="D43" i="13"/>
  <c r="D42" i="13"/>
  <c r="D41" i="13"/>
  <c r="D40" i="13"/>
  <c r="D39" i="13"/>
  <c r="D38" i="13"/>
  <c r="D37" i="13"/>
  <c r="D36" i="13"/>
  <c r="D35" i="13"/>
  <c r="D34" i="13"/>
  <c r="D33" i="13"/>
  <c r="D32" i="13"/>
  <c r="D31" i="13"/>
  <c r="D30" i="13"/>
  <c r="D29" i="13"/>
  <c r="D28" i="13"/>
  <c r="D27" i="13"/>
  <c r="D25" i="13"/>
  <c r="D24" i="13"/>
  <c r="D23" i="13"/>
  <c r="D22" i="13"/>
  <c r="D21" i="13"/>
  <c r="D20" i="13"/>
  <c r="D19" i="13"/>
  <c r="D18" i="13"/>
  <c r="D17" i="13"/>
  <c r="D16" i="13"/>
  <c r="D14" i="13"/>
  <c r="D13" i="13"/>
  <c r="D12" i="13"/>
  <c r="D8" i="13"/>
  <c r="D7" i="13"/>
  <c r="D6" i="13"/>
  <c r="D5" i="13"/>
  <c r="D4" i="13"/>
  <c r="D3" i="13"/>
  <c r="AO87" i="48"/>
  <c r="AN87" i="48"/>
  <c r="AC87" i="48"/>
  <c r="AB87" i="48"/>
  <c r="AA87" i="48"/>
  <c r="Z87" i="48"/>
  <c r="Y87" i="48"/>
  <c r="X87" i="48"/>
  <c r="W87" i="48"/>
  <c r="V87" i="48"/>
  <c r="U87" i="48"/>
  <c r="T87" i="48"/>
  <c r="S87" i="48"/>
  <c r="R87" i="48"/>
  <c r="Q87" i="48"/>
  <c r="P87" i="48"/>
  <c r="O87" i="48"/>
  <c r="N87" i="48"/>
  <c r="M87" i="48"/>
  <c r="L87" i="48"/>
  <c r="AO86" i="48"/>
  <c r="AN86" i="48"/>
  <c r="AC86" i="48"/>
  <c r="AB86" i="48"/>
  <c r="AA86" i="48"/>
  <c r="Z86" i="48"/>
  <c r="Y86" i="48"/>
  <c r="X86" i="48"/>
  <c r="W86" i="48"/>
  <c r="V86" i="48"/>
  <c r="U86" i="48"/>
  <c r="T86" i="48"/>
  <c r="S86" i="48"/>
  <c r="R86" i="48"/>
  <c r="Q86" i="48"/>
  <c r="P86" i="48"/>
  <c r="O86" i="48"/>
  <c r="N86" i="48"/>
  <c r="M86" i="48"/>
  <c r="L86" i="48"/>
  <c r="AO85" i="48"/>
  <c r="AN85" i="48"/>
  <c r="AC85" i="48"/>
  <c r="AB85" i="48"/>
  <c r="AA85" i="48"/>
  <c r="Z85" i="48"/>
  <c r="Y85" i="48"/>
  <c r="X85" i="48"/>
  <c r="W85" i="48"/>
  <c r="V85" i="48"/>
  <c r="U85" i="48"/>
  <c r="T85" i="48"/>
  <c r="S85" i="48"/>
  <c r="R85" i="48"/>
  <c r="Q85" i="48"/>
  <c r="P85" i="48"/>
  <c r="O85" i="48"/>
  <c r="N85" i="48"/>
  <c r="M85" i="48"/>
  <c r="L85" i="48"/>
  <c r="AR81" i="48"/>
  <c r="Z151" i="13" s="1"/>
  <c r="AQ81" i="48"/>
  <c r="AP81" i="48"/>
  <c r="Z129" i="13" s="1"/>
  <c r="AR78" i="48"/>
  <c r="AQ78" i="48"/>
  <c r="Z139" i="13" s="1"/>
  <c r="AP78" i="48"/>
  <c r="Z128" i="13" s="1"/>
  <c r="AR75" i="48"/>
  <c r="Z149" i="13" s="1"/>
  <c r="AQ75" i="48"/>
  <c r="Z138" i="13" s="1"/>
  <c r="AP75" i="48"/>
  <c r="AR73" i="48"/>
  <c r="Z148" i="13" s="1"/>
  <c r="AQ73" i="48"/>
  <c r="Z137" i="13" s="1"/>
  <c r="AP73" i="48"/>
  <c r="AR70" i="48"/>
  <c r="Z147" i="13" s="1"/>
  <c r="AQ70" i="48"/>
  <c r="AP70" i="48"/>
  <c r="Z125" i="13" s="1"/>
  <c r="AR67" i="48"/>
  <c r="Z146" i="13" s="1"/>
  <c r="AQ67" i="48"/>
  <c r="Z135" i="13" s="1"/>
  <c r="AP67" i="48"/>
  <c r="Z124" i="13" s="1"/>
  <c r="AR64" i="48"/>
  <c r="Z145" i="13" s="1"/>
  <c r="AQ64" i="48"/>
  <c r="Z134" i="13" s="1"/>
  <c r="AP64" i="48"/>
  <c r="Z123" i="13" s="1"/>
  <c r="AR61" i="48"/>
  <c r="Z144" i="13" s="1"/>
  <c r="AQ61" i="48"/>
  <c r="Z133" i="13" s="1"/>
  <c r="AP61" i="48"/>
  <c r="AR58" i="48"/>
  <c r="Z143" i="13" s="1"/>
  <c r="AQ58" i="48"/>
  <c r="AP58" i="48"/>
  <c r="Z121" i="13" s="1"/>
  <c r="AR55" i="48"/>
  <c r="AQ55" i="48"/>
  <c r="Z131" i="13" s="1"/>
  <c r="AP55" i="48"/>
  <c r="Z120" i="13" s="1"/>
  <c r="AS53" i="48"/>
  <c r="Z163" i="13" s="1"/>
  <c r="N45" i="48"/>
  <c r="M45" i="48"/>
  <c r="Z55" i="13" s="1"/>
  <c r="N44" i="48"/>
  <c r="M44" i="48"/>
  <c r="Z54" i="13" s="1"/>
  <c r="N43" i="48"/>
  <c r="M43" i="48"/>
  <c r="Z53" i="13" s="1"/>
  <c r="N41" i="48"/>
  <c r="M41" i="48"/>
  <c r="Z51" i="13" s="1"/>
  <c r="K38" i="48"/>
  <c r="J38" i="48"/>
  <c r="K37" i="48"/>
  <c r="J37" i="48"/>
  <c r="K36" i="48"/>
  <c r="J36" i="48"/>
  <c r="K35" i="48"/>
  <c r="J35" i="48"/>
  <c r="K34" i="48"/>
  <c r="J34" i="48"/>
  <c r="O34" i="48" s="1"/>
  <c r="Z108" i="13" s="1"/>
  <c r="K33" i="48"/>
  <c r="J33" i="48"/>
  <c r="K32" i="48"/>
  <c r="J32" i="48"/>
  <c r="O30" i="48"/>
  <c r="Z105" i="13" s="1"/>
  <c r="O29" i="48"/>
  <c r="Z104" i="13" s="1"/>
  <c r="O28" i="48"/>
  <c r="Z103" i="13" s="1"/>
  <c r="O27" i="48"/>
  <c r="Z102" i="13" s="1"/>
  <c r="O26" i="48"/>
  <c r="Z101" i="13" s="1"/>
  <c r="O25" i="48"/>
  <c r="Z100" i="13" s="1"/>
  <c r="O24" i="48"/>
  <c r="Z99" i="13" s="1"/>
  <c r="O23" i="48"/>
  <c r="Z98" i="13" s="1"/>
  <c r="O22" i="48"/>
  <c r="Z97" i="13" s="1"/>
  <c r="O21" i="48"/>
  <c r="Z96" i="13" s="1"/>
  <c r="O20" i="48"/>
  <c r="Z95" i="13" s="1"/>
  <c r="O19" i="48"/>
  <c r="Z94" i="13" s="1"/>
  <c r="O18" i="48"/>
  <c r="Z93" i="13" s="1"/>
  <c r="O17" i="48"/>
  <c r="Z92" i="13" s="1"/>
  <c r="O16" i="48"/>
  <c r="Z91" i="13" s="1"/>
  <c r="O15" i="48"/>
  <c r="Z90" i="13" s="1"/>
  <c r="O14" i="48"/>
  <c r="Z89" i="13" s="1"/>
  <c r="AV6" i="48"/>
  <c r="Z15" i="13"/>
  <c r="AW5" i="48"/>
  <c r="AV5" i="48"/>
  <c r="AX4" i="48"/>
  <c r="AW4" i="48"/>
  <c r="AV4" i="48"/>
  <c r="Z11" i="13"/>
  <c r="AO87" i="47"/>
  <c r="AN87" i="47"/>
  <c r="AC87" i="47"/>
  <c r="AB87" i="47"/>
  <c r="AA87" i="47"/>
  <c r="Z87" i="47"/>
  <c r="Y87" i="47"/>
  <c r="X87" i="47"/>
  <c r="W87" i="47"/>
  <c r="V87" i="47"/>
  <c r="U87" i="47"/>
  <c r="T87" i="47"/>
  <c r="S87" i="47"/>
  <c r="R87" i="47"/>
  <c r="Q87" i="47"/>
  <c r="P87" i="47"/>
  <c r="O87" i="47"/>
  <c r="N87" i="47"/>
  <c r="M87" i="47"/>
  <c r="L87" i="47"/>
  <c r="AO86" i="47"/>
  <c r="AN86" i="47"/>
  <c r="AC86" i="47"/>
  <c r="AB86" i="47"/>
  <c r="AA86" i="47"/>
  <c r="Z86" i="47"/>
  <c r="Y86" i="47"/>
  <c r="X86" i="47"/>
  <c r="W86" i="47"/>
  <c r="V86" i="47"/>
  <c r="U86" i="47"/>
  <c r="T86" i="47"/>
  <c r="S86" i="47"/>
  <c r="R86" i="47"/>
  <c r="Q86" i="47"/>
  <c r="P86" i="47"/>
  <c r="O86" i="47"/>
  <c r="N86" i="47"/>
  <c r="M86" i="47"/>
  <c r="L86" i="47"/>
  <c r="AO85" i="47"/>
  <c r="AN85" i="47"/>
  <c r="AC85" i="47"/>
  <c r="AB85" i="47"/>
  <c r="AA85" i="47"/>
  <c r="Z85" i="47"/>
  <c r="Y85" i="47"/>
  <c r="X85" i="47"/>
  <c r="W85" i="47"/>
  <c r="V85" i="47"/>
  <c r="U85" i="47"/>
  <c r="T85" i="47"/>
  <c r="S85" i="47"/>
  <c r="R85" i="47"/>
  <c r="Q85" i="47"/>
  <c r="P85" i="47"/>
  <c r="O85" i="47"/>
  <c r="N85" i="47"/>
  <c r="M85" i="47"/>
  <c r="L85" i="47"/>
  <c r="AR81" i="47"/>
  <c r="Y151" i="13" s="1"/>
  <c r="AQ81" i="47"/>
  <c r="Y140" i="13" s="1"/>
  <c r="AP81" i="47"/>
  <c r="AR78" i="47"/>
  <c r="Y150" i="13" s="1"/>
  <c r="AQ78" i="47"/>
  <c r="Y139" i="13" s="1"/>
  <c r="AP78" i="47"/>
  <c r="Y128" i="13" s="1"/>
  <c r="AR75" i="47"/>
  <c r="Y149" i="13" s="1"/>
  <c r="AQ75" i="47"/>
  <c r="Y138" i="13" s="1"/>
  <c r="AP75" i="47"/>
  <c r="Y127" i="13" s="1"/>
  <c r="AR73" i="47"/>
  <c r="Y148" i="13" s="1"/>
  <c r="AQ73" i="47"/>
  <c r="Y137" i="13" s="1"/>
  <c r="AP73" i="47"/>
  <c r="AR70" i="47"/>
  <c r="Y147" i="13" s="1"/>
  <c r="AQ70" i="47"/>
  <c r="Y136" i="13" s="1"/>
  <c r="AP70" i="47"/>
  <c r="Y125" i="13" s="1"/>
  <c r="AR67" i="47"/>
  <c r="Y146" i="13" s="1"/>
  <c r="AQ67" i="47"/>
  <c r="Y135" i="13" s="1"/>
  <c r="AP67" i="47"/>
  <c r="Y124" i="13" s="1"/>
  <c r="AR64" i="47"/>
  <c r="Y145" i="13" s="1"/>
  <c r="AQ64" i="47"/>
  <c r="Y134" i="13" s="1"/>
  <c r="AP64" i="47"/>
  <c r="Y123" i="13" s="1"/>
  <c r="AR61" i="47"/>
  <c r="Y144" i="13" s="1"/>
  <c r="AQ61" i="47"/>
  <c r="Y133" i="13" s="1"/>
  <c r="AP61" i="47"/>
  <c r="Y122" i="13" s="1"/>
  <c r="AR58" i="47"/>
  <c r="Y143" i="13" s="1"/>
  <c r="AQ58" i="47"/>
  <c r="AP58" i="47"/>
  <c r="AR55" i="47"/>
  <c r="AQ55" i="47"/>
  <c r="Y131" i="13" s="1"/>
  <c r="AP55" i="47"/>
  <c r="Y120" i="13" s="1"/>
  <c r="AS53" i="47"/>
  <c r="Y163" i="13" s="1"/>
  <c r="N45" i="47"/>
  <c r="M45" i="47"/>
  <c r="Y55" i="13" s="1"/>
  <c r="N44" i="47"/>
  <c r="M44" i="47"/>
  <c r="Y54" i="13" s="1"/>
  <c r="N43" i="47"/>
  <c r="Y84" i="13" s="1"/>
  <c r="M43" i="47"/>
  <c r="Y53" i="13" s="1"/>
  <c r="N41" i="47"/>
  <c r="Y82" i="13" s="1"/>
  <c r="M41" i="47"/>
  <c r="Y51" i="13" s="1"/>
  <c r="K38" i="47"/>
  <c r="J38" i="47"/>
  <c r="K37" i="47"/>
  <c r="J37" i="47"/>
  <c r="K36" i="47"/>
  <c r="J36" i="47"/>
  <c r="K35" i="47"/>
  <c r="J35" i="47"/>
  <c r="K34" i="47"/>
  <c r="J34" i="47"/>
  <c r="K33" i="47"/>
  <c r="J33" i="47"/>
  <c r="K32" i="47"/>
  <c r="J32" i="47"/>
  <c r="O30" i="47"/>
  <c r="Y105" i="13" s="1"/>
  <c r="O29" i="47"/>
  <c r="Y104" i="13" s="1"/>
  <c r="O28" i="47"/>
  <c r="Y103" i="13" s="1"/>
  <c r="O27" i="47"/>
  <c r="Y102" i="13" s="1"/>
  <c r="O26" i="47"/>
  <c r="Y101" i="13" s="1"/>
  <c r="O25" i="47"/>
  <c r="Y100" i="13" s="1"/>
  <c r="O24" i="47"/>
  <c r="Y99" i="13" s="1"/>
  <c r="O23" i="47"/>
  <c r="Y98" i="13" s="1"/>
  <c r="O22" i="47"/>
  <c r="Y97" i="13" s="1"/>
  <c r="O21" i="47"/>
  <c r="Y96" i="13" s="1"/>
  <c r="O20" i="47"/>
  <c r="Y95" i="13" s="1"/>
  <c r="O19" i="47"/>
  <c r="Y94" i="13" s="1"/>
  <c r="O18" i="47"/>
  <c r="Y93" i="13" s="1"/>
  <c r="O17" i="47"/>
  <c r="Y92" i="13" s="1"/>
  <c r="O16" i="47"/>
  <c r="Y91" i="13" s="1"/>
  <c r="O15" i="47"/>
  <c r="Y90" i="13" s="1"/>
  <c r="O14" i="47"/>
  <c r="Y89" i="13" s="1"/>
  <c r="AV6" i="47"/>
  <c r="Y15" i="13"/>
  <c r="AW5" i="47"/>
  <c r="AV5" i="47"/>
  <c r="AX4" i="47"/>
  <c r="AW4" i="47"/>
  <c r="AV4" i="47"/>
  <c r="AO87" i="46"/>
  <c r="AN87" i="46"/>
  <c r="AC87" i="46"/>
  <c r="AB87" i="46"/>
  <c r="AA87" i="46"/>
  <c r="Z87" i="46"/>
  <c r="Y87" i="46"/>
  <c r="X87" i="46"/>
  <c r="W87" i="46"/>
  <c r="V87" i="46"/>
  <c r="U87" i="46"/>
  <c r="T87" i="46"/>
  <c r="S87" i="46"/>
  <c r="R87" i="46"/>
  <c r="Q87" i="46"/>
  <c r="P87" i="46"/>
  <c r="O87" i="46"/>
  <c r="N87" i="46"/>
  <c r="M87" i="46"/>
  <c r="L87" i="46"/>
  <c r="AO86" i="46"/>
  <c r="AN86" i="46"/>
  <c r="AC86" i="46"/>
  <c r="AB86" i="46"/>
  <c r="AA86" i="46"/>
  <c r="Z86" i="46"/>
  <c r="Y86" i="46"/>
  <c r="X86" i="46"/>
  <c r="W86" i="46"/>
  <c r="V86" i="46"/>
  <c r="U86" i="46"/>
  <c r="T86" i="46"/>
  <c r="S86" i="46"/>
  <c r="R86" i="46"/>
  <c r="Q86" i="46"/>
  <c r="P86" i="46"/>
  <c r="O86" i="46"/>
  <c r="N86" i="46"/>
  <c r="M86" i="46"/>
  <c r="L86" i="46"/>
  <c r="AO85" i="46"/>
  <c r="AN85" i="46"/>
  <c r="AC85" i="46"/>
  <c r="AB85" i="46"/>
  <c r="AA85" i="46"/>
  <c r="Z85" i="46"/>
  <c r="Y85" i="46"/>
  <c r="X85" i="46"/>
  <c r="W85" i="46"/>
  <c r="V85" i="46"/>
  <c r="U85" i="46"/>
  <c r="T85" i="46"/>
  <c r="S85" i="46"/>
  <c r="R85" i="46"/>
  <c r="Q85" i="46"/>
  <c r="P85" i="46"/>
  <c r="O85" i="46"/>
  <c r="N85" i="46"/>
  <c r="M85" i="46"/>
  <c r="L85" i="46"/>
  <c r="AR81" i="46"/>
  <c r="X151" i="13" s="1"/>
  <c r="AQ81" i="46"/>
  <c r="X140" i="13" s="1"/>
  <c r="AP81" i="46"/>
  <c r="AR78" i="46"/>
  <c r="X150" i="13" s="1"/>
  <c r="AQ78" i="46"/>
  <c r="X139" i="13" s="1"/>
  <c r="AP78" i="46"/>
  <c r="X128" i="13" s="1"/>
  <c r="AR75" i="46"/>
  <c r="X149" i="13" s="1"/>
  <c r="AQ75" i="46"/>
  <c r="X138" i="13" s="1"/>
  <c r="AP75" i="46"/>
  <c r="AR73" i="46"/>
  <c r="X148" i="13" s="1"/>
  <c r="AQ73" i="46"/>
  <c r="X137" i="13" s="1"/>
  <c r="AP73" i="46"/>
  <c r="AR70" i="46"/>
  <c r="X147" i="13" s="1"/>
  <c r="AQ70" i="46"/>
  <c r="X136" i="13" s="1"/>
  <c r="AP70" i="46"/>
  <c r="AS70" i="46" s="1"/>
  <c r="AT70" i="46" s="1"/>
  <c r="AR67" i="46"/>
  <c r="X146" i="13" s="1"/>
  <c r="AQ67" i="46"/>
  <c r="X135" i="13" s="1"/>
  <c r="AP67" i="46"/>
  <c r="X124" i="13" s="1"/>
  <c r="AR64" i="46"/>
  <c r="AQ64" i="46"/>
  <c r="X134" i="13" s="1"/>
  <c r="AP64" i="46"/>
  <c r="X123" i="13" s="1"/>
  <c r="AR61" i="46"/>
  <c r="X144" i="13" s="1"/>
  <c r="AQ61" i="46"/>
  <c r="X133" i="13" s="1"/>
  <c r="AP61" i="46"/>
  <c r="AR58" i="46"/>
  <c r="X143" i="13" s="1"/>
  <c r="AQ58" i="46"/>
  <c r="X132" i="13" s="1"/>
  <c r="AP58" i="46"/>
  <c r="AR55" i="46"/>
  <c r="X142" i="13" s="1"/>
  <c r="AQ55" i="46"/>
  <c r="X131" i="13" s="1"/>
  <c r="AP55" i="46"/>
  <c r="X120" i="13" s="1"/>
  <c r="AS53" i="46"/>
  <c r="X163" i="13" s="1"/>
  <c r="N45" i="46"/>
  <c r="M45" i="46"/>
  <c r="X55" i="13" s="1"/>
  <c r="N44" i="46"/>
  <c r="M44" i="46"/>
  <c r="X54" i="13" s="1"/>
  <c r="N43" i="46"/>
  <c r="X84" i="13" s="1"/>
  <c r="M43" i="46"/>
  <c r="N41" i="46"/>
  <c r="X82" i="13" s="1"/>
  <c r="M41" i="46"/>
  <c r="X51" i="13" s="1"/>
  <c r="K38" i="46"/>
  <c r="J38" i="46"/>
  <c r="K37" i="46"/>
  <c r="J37" i="46"/>
  <c r="K36" i="46"/>
  <c r="J36" i="46"/>
  <c r="K35" i="46"/>
  <c r="J35" i="46"/>
  <c r="K34" i="46"/>
  <c r="J34" i="46"/>
  <c r="K33" i="46"/>
  <c r="J33" i="46"/>
  <c r="O33" i="46" s="1"/>
  <c r="X107" i="13" s="1"/>
  <c r="K32" i="46"/>
  <c r="J32" i="46"/>
  <c r="O30" i="46"/>
  <c r="X105" i="13" s="1"/>
  <c r="O29" i="46"/>
  <c r="X104" i="13" s="1"/>
  <c r="O28" i="46"/>
  <c r="X103" i="13" s="1"/>
  <c r="O27" i="46"/>
  <c r="X102" i="13" s="1"/>
  <c r="O26" i="46"/>
  <c r="X101" i="13" s="1"/>
  <c r="O25" i="46"/>
  <c r="X100" i="13" s="1"/>
  <c r="O24" i="46"/>
  <c r="X99" i="13" s="1"/>
  <c r="O23" i="46"/>
  <c r="X98" i="13" s="1"/>
  <c r="O22" i="46"/>
  <c r="X97" i="13" s="1"/>
  <c r="O21" i="46"/>
  <c r="X96" i="13" s="1"/>
  <c r="O20" i="46"/>
  <c r="X95" i="13" s="1"/>
  <c r="O19" i="46"/>
  <c r="X94" i="13" s="1"/>
  <c r="O18" i="46"/>
  <c r="X93" i="13" s="1"/>
  <c r="O17" i="46"/>
  <c r="X92" i="13" s="1"/>
  <c r="O16" i="46"/>
  <c r="X91" i="13" s="1"/>
  <c r="O15" i="46"/>
  <c r="X90" i="13" s="1"/>
  <c r="O14" i="46"/>
  <c r="X89" i="13" s="1"/>
  <c r="AV6" i="46"/>
  <c r="X15" i="13"/>
  <c r="AW5" i="46"/>
  <c r="AV5" i="46"/>
  <c r="AX4" i="46"/>
  <c r="AW4" i="46"/>
  <c r="AV4" i="46"/>
  <c r="X11" i="13"/>
  <c r="AO87" i="45"/>
  <c r="AN87" i="45"/>
  <c r="AC87" i="45"/>
  <c r="AB87" i="45"/>
  <c r="AA87" i="45"/>
  <c r="Z87" i="45"/>
  <c r="Y87" i="45"/>
  <c r="X87" i="45"/>
  <c r="W87" i="45"/>
  <c r="V87" i="45"/>
  <c r="U87" i="45"/>
  <c r="T87" i="45"/>
  <c r="S87" i="45"/>
  <c r="R87" i="45"/>
  <c r="Q87" i="45"/>
  <c r="P87" i="45"/>
  <c r="O87" i="45"/>
  <c r="N87" i="45"/>
  <c r="M87" i="45"/>
  <c r="L87" i="45"/>
  <c r="AO86" i="45"/>
  <c r="AN86" i="45"/>
  <c r="AC86" i="45"/>
  <c r="AB86" i="45"/>
  <c r="AA86" i="45"/>
  <c r="Z86" i="45"/>
  <c r="Y86" i="45"/>
  <c r="X86" i="45"/>
  <c r="W86" i="45"/>
  <c r="V86" i="45"/>
  <c r="U86" i="45"/>
  <c r="T86" i="45"/>
  <c r="S86" i="45"/>
  <c r="R86" i="45"/>
  <c r="Q86" i="45"/>
  <c r="P86" i="45"/>
  <c r="O86" i="45"/>
  <c r="N86" i="45"/>
  <c r="M86" i="45"/>
  <c r="L86" i="45"/>
  <c r="AO85" i="45"/>
  <c r="AN85" i="45"/>
  <c r="AC85" i="45"/>
  <c r="AB85" i="45"/>
  <c r="AA85" i="45"/>
  <c r="Z85" i="45"/>
  <c r="Y85" i="45"/>
  <c r="X85" i="45"/>
  <c r="W85" i="45"/>
  <c r="V85" i="45"/>
  <c r="U85" i="45"/>
  <c r="T85" i="45"/>
  <c r="S85" i="45"/>
  <c r="R85" i="45"/>
  <c r="Q85" i="45"/>
  <c r="P85" i="45"/>
  <c r="O85" i="45"/>
  <c r="N85" i="45"/>
  <c r="M85" i="45"/>
  <c r="L85" i="45"/>
  <c r="AR81" i="45"/>
  <c r="W151" i="13" s="1"/>
  <c r="AQ81" i="45"/>
  <c r="W140" i="13" s="1"/>
  <c r="AP81" i="45"/>
  <c r="W129" i="13" s="1"/>
  <c r="AR78" i="45"/>
  <c r="AQ78" i="45"/>
  <c r="W139" i="13" s="1"/>
  <c r="AP78" i="45"/>
  <c r="W128" i="13" s="1"/>
  <c r="AR75" i="45"/>
  <c r="W149" i="13" s="1"/>
  <c r="AQ75" i="45"/>
  <c r="W138" i="13" s="1"/>
  <c r="AP75" i="45"/>
  <c r="W127" i="13" s="1"/>
  <c r="AR73" i="45"/>
  <c r="W148" i="13" s="1"/>
  <c r="AQ73" i="45"/>
  <c r="W137" i="13" s="1"/>
  <c r="AP73" i="45"/>
  <c r="AR70" i="45"/>
  <c r="W147" i="13" s="1"/>
  <c r="AQ70" i="45"/>
  <c r="W136" i="13" s="1"/>
  <c r="AP70" i="45"/>
  <c r="AR67" i="45"/>
  <c r="W146" i="13" s="1"/>
  <c r="AQ67" i="45"/>
  <c r="W135" i="13" s="1"/>
  <c r="AP67" i="45"/>
  <c r="W124" i="13" s="1"/>
  <c r="AR64" i="45"/>
  <c r="W145" i="13" s="1"/>
  <c r="AQ64" i="45"/>
  <c r="W134" i="13" s="1"/>
  <c r="AP64" i="45"/>
  <c r="W123" i="13" s="1"/>
  <c r="AR61" i="45"/>
  <c r="W144" i="13" s="1"/>
  <c r="AQ61" i="45"/>
  <c r="W133" i="13" s="1"/>
  <c r="AP61" i="45"/>
  <c r="AR58" i="45"/>
  <c r="W143" i="13" s="1"/>
  <c r="AQ58" i="45"/>
  <c r="W132" i="13" s="1"/>
  <c r="AP58" i="45"/>
  <c r="AR55" i="45"/>
  <c r="AQ55" i="45"/>
  <c r="W131" i="13" s="1"/>
  <c r="AP55" i="45"/>
  <c r="W120" i="13" s="1"/>
  <c r="AS53" i="45"/>
  <c r="W163" i="13" s="1"/>
  <c r="N45" i="45"/>
  <c r="M45" i="45"/>
  <c r="W55" i="13" s="1"/>
  <c r="N44" i="45"/>
  <c r="M44" i="45"/>
  <c r="W54" i="13" s="1"/>
  <c r="N43" i="45"/>
  <c r="W84" i="13" s="1"/>
  <c r="M43" i="45"/>
  <c r="N41" i="45"/>
  <c r="W82" i="13" s="1"/>
  <c r="M41" i="45"/>
  <c r="W51" i="13" s="1"/>
  <c r="K38" i="45"/>
  <c r="J38" i="45"/>
  <c r="O38" i="45" s="1"/>
  <c r="W112" i="13" s="1"/>
  <c r="K37" i="45"/>
  <c r="J37" i="45"/>
  <c r="K36" i="45"/>
  <c r="J36" i="45"/>
  <c r="K35" i="45"/>
  <c r="J35" i="45"/>
  <c r="K34" i="45"/>
  <c r="J34" i="45"/>
  <c r="K33" i="45"/>
  <c r="J33" i="45"/>
  <c r="K32" i="45"/>
  <c r="J32" i="45"/>
  <c r="O30" i="45"/>
  <c r="W105" i="13" s="1"/>
  <c r="O29" i="45"/>
  <c r="W104" i="13" s="1"/>
  <c r="O28" i="45"/>
  <c r="W103" i="13" s="1"/>
  <c r="O27" i="45"/>
  <c r="W102" i="13" s="1"/>
  <c r="O26" i="45"/>
  <c r="W101" i="13" s="1"/>
  <c r="O25" i="45"/>
  <c r="W100" i="13" s="1"/>
  <c r="O24" i="45"/>
  <c r="W99" i="13" s="1"/>
  <c r="O23" i="45"/>
  <c r="W98" i="13" s="1"/>
  <c r="O22" i="45"/>
  <c r="W97" i="13" s="1"/>
  <c r="O21" i="45"/>
  <c r="W96" i="13" s="1"/>
  <c r="O20" i="45"/>
  <c r="W95" i="13" s="1"/>
  <c r="O19" i="45"/>
  <c r="W94" i="13" s="1"/>
  <c r="O18" i="45"/>
  <c r="W93" i="13" s="1"/>
  <c r="O17" i="45"/>
  <c r="W92" i="13" s="1"/>
  <c r="O16" i="45"/>
  <c r="W91" i="13" s="1"/>
  <c r="O15" i="45"/>
  <c r="W90" i="13" s="1"/>
  <c r="O14" i="45"/>
  <c r="W89" i="13" s="1"/>
  <c r="AV6" i="45"/>
  <c r="W15" i="13"/>
  <c r="AW5" i="45"/>
  <c r="AV5" i="45"/>
  <c r="AX4" i="45"/>
  <c r="AW4" i="45"/>
  <c r="AV4" i="45"/>
  <c r="W11" i="13"/>
  <c r="AO87" i="44"/>
  <c r="AN87" i="44"/>
  <c r="AC87" i="44"/>
  <c r="AB87" i="44"/>
  <c r="AA87" i="44"/>
  <c r="Z87" i="44"/>
  <c r="Y87" i="44"/>
  <c r="X87" i="44"/>
  <c r="W87" i="44"/>
  <c r="V87" i="44"/>
  <c r="U87" i="44"/>
  <c r="T87" i="44"/>
  <c r="S87" i="44"/>
  <c r="R87" i="44"/>
  <c r="Q87" i="44"/>
  <c r="P87" i="44"/>
  <c r="O87" i="44"/>
  <c r="N87" i="44"/>
  <c r="M87" i="44"/>
  <c r="L87" i="44"/>
  <c r="AO86" i="44"/>
  <c r="AN86" i="44"/>
  <c r="AC86" i="44"/>
  <c r="AB86" i="44"/>
  <c r="AA86" i="44"/>
  <c r="Z86" i="44"/>
  <c r="Y86" i="44"/>
  <c r="X86" i="44"/>
  <c r="W86" i="44"/>
  <c r="V86" i="44"/>
  <c r="U86" i="44"/>
  <c r="T86" i="44"/>
  <c r="S86" i="44"/>
  <c r="R86" i="44"/>
  <c r="Q86" i="44"/>
  <c r="P86" i="44"/>
  <c r="O86" i="44"/>
  <c r="N86" i="44"/>
  <c r="M86" i="44"/>
  <c r="L86" i="44"/>
  <c r="AO85" i="44"/>
  <c r="AN85" i="44"/>
  <c r="AC85" i="44"/>
  <c r="AB85" i="44"/>
  <c r="AA85" i="44"/>
  <c r="Z85" i="44"/>
  <c r="Y85" i="44"/>
  <c r="X85" i="44"/>
  <c r="W85" i="44"/>
  <c r="V85" i="44"/>
  <c r="U85" i="44"/>
  <c r="T85" i="44"/>
  <c r="S85" i="44"/>
  <c r="R85" i="44"/>
  <c r="Q85" i="44"/>
  <c r="P85" i="44"/>
  <c r="O85" i="44"/>
  <c r="N85" i="44"/>
  <c r="M85" i="44"/>
  <c r="L85" i="44"/>
  <c r="AR81" i="44"/>
  <c r="V151" i="13" s="1"/>
  <c r="AQ81" i="44"/>
  <c r="V140" i="13" s="1"/>
  <c r="AP81" i="44"/>
  <c r="V129" i="13" s="1"/>
  <c r="AR78" i="44"/>
  <c r="V150" i="13" s="1"/>
  <c r="AQ78" i="44"/>
  <c r="V139" i="13" s="1"/>
  <c r="AP78" i="44"/>
  <c r="AR75" i="44"/>
  <c r="V149" i="13" s="1"/>
  <c r="AQ75" i="44"/>
  <c r="AP75" i="44"/>
  <c r="V127" i="13" s="1"/>
  <c r="AR73" i="44"/>
  <c r="V148" i="13" s="1"/>
  <c r="AQ73" i="44"/>
  <c r="V137" i="13" s="1"/>
  <c r="AP73" i="44"/>
  <c r="AR70" i="44"/>
  <c r="V147" i="13" s="1"/>
  <c r="AQ70" i="44"/>
  <c r="AP70" i="44"/>
  <c r="V125" i="13" s="1"/>
  <c r="AR67" i="44"/>
  <c r="V146" i="13" s="1"/>
  <c r="AQ67" i="44"/>
  <c r="V135" i="13" s="1"/>
  <c r="AP67" i="44"/>
  <c r="V124" i="13" s="1"/>
  <c r="AR64" i="44"/>
  <c r="V145" i="13" s="1"/>
  <c r="AQ64" i="44"/>
  <c r="V134" i="13" s="1"/>
  <c r="AP64" i="44"/>
  <c r="AR61" i="44"/>
  <c r="V144" i="13" s="1"/>
  <c r="AQ61" i="44"/>
  <c r="V133" i="13" s="1"/>
  <c r="AP61" i="44"/>
  <c r="V122" i="13" s="1"/>
  <c r="AR58" i="44"/>
  <c r="V143" i="13" s="1"/>
  <c r="AQ58" i="44"/>
  <c r="V132" i="13" s="1"/>
  <c r="AP58" i="44"/>
  <c r="V121" i="13" s="1"/>
  <c r="AR55" i="44"/>
  <c r="AQ55" i="44"/>
  <c r="V131" i="13" s="1"/>
  <c r="AP55" i="44"/>
  <c r="AS53" i="44"/>
  <c r="V163" i="13" s="1"/>
  <c r="N45" i="44"/>
  <c r="M45" i="44"/>
  <c r="V55" i="13" s="1"/>
  <c r="N44" i="44"/>
  <c r="V85" i="13" s="1"/>
  <c r="M44" i="44"/>
  <c r="N43" i="44"/>
  <c r="M43" i="44"/>
  <c r="V53" i="13" s="1"/>
  <c r="N41" i="44"/>
  <c r="M41" i="44"/>
  <c r="V51" i="13" s="1"/>
  <c r="K38" i="44"/>
  <c r="J38" i="44"/>
  <c r="K37" i="44"/>
  <c r="J37" i="44"/>
  <c r="K36" i="44"/>
  <c r="J36" i="44"/>
  <c r="K35" i="44"/>
  <c r="J35" i="44"/>
  <c r="K34" i="44"/>
  <c r="J34" i="44"/>
  <c r="K33" i="44"/>
  <c r="J33" i="44"/>
  <c r="O33" i="44" s="1"/>
  <c r="V107" i="13" s="1"/>
  <c r="K32" i="44"/>
  <c r="J32" i="44"/>
  <c r="O30" i="44"/>
  <c r="V105" i="13" s="1"/>
  <c r="O29" i="44"/>
  <c r="V104" i="13" s="1"/>
  <c r="O28" i="44"/>
  <c r="V103" i="13" s="1"/>
  <c r="O27" i="44"/>
  <c r="V102" i="13" s="1"/>
  <c r="O26" i="44"/>
  <c r="V101" i="13" s="1"/>
  <c r="O25" i="44"/>
  <c r="V100" i="13" s="1"/>
  <c r="O24" i="44"/>
  <c r="V99" i="13" s="1"/>
  <c r="O23" i="44"/>
  <c r="V98" i="13" s="1"/>
  <c r="O22" i="44"/>
  <c r="V97" i="13" s="1"/>
  <c r="O21" i="44"/>
  <c r="V96" i="13" s="1"/>
  <c r="O20" i="44"/>
  <c r="V95" i="13" s="1"/>
  <c r="O19" i="44"/>
  <c r="V94" i="13" s="1"/>
  <c r="O18" i="44"/>
  <c r="V93" i="13" s="1"/>
  <c r="O17" i="44"/>
  <c r="V92" i="13" s="1"/>
  <c r="O16" i="44"/>
  <c r="V91" i="13" s="1"/>
  <c r="O15" i="44"/>
  <c r="V90" i="13" s="1"/>
  <c r="O14" i="44"/>
  <c r="V89" i="13" s="1"/>
  <c r="AV6" i="44"/>
  <c r="V15" i="13"/>
  <c r="AW5" i="44"/>
  <c r="AV5" i="44"/>
  <c r="AX4" i="44"/>
  <c r="AW4" i="44"/>
  <c r="AV4" i="44"/>
  <c r="V11" i="13"/>
  <c r="AO87" i="43"/>
  <c r="AN87" i="43"/>
  <c r="AC87" i="43"/>
  <c r="AB87" i="43"/>
  <c r="AA87" i="43"/>
  <c r="Z87" i="43"/>
  <c r="Y87" i="43"/>
  <c r="X87" i="43"/>
  <c r="W87" i="43"/>
  <c r="V87" i="43"/>
  <c r="U87" i="43"/>
  <c r="T87" i="43"/>
  <c r="S87" i="43"/>
  <c r="R87" i="43"/>
  <c r="Q87" i="43"/>
  <c r="P87" i="43"/>
  <c r="O87" i="43"/>
  <c r="N87" i="43"/>
  <c r="M87" i="43"/>
  <c r="L87" i="43"/>
  <c r="AO86" i="43"/>
  <c r="AN86" i="43"/>
  <c r="AC86" i="43"/>
  <c r="AB86" i="43"/>
  <c r="AA86" i="43"/>
  <c r="Z86" i="43"/>
  <c r="Y86" i="43"/>
  <c r="X86" i="43"/>
  <c r="W86" i="43"/>
  <c r="V86" i="43"/>
  <c r="U86" i="43"/>
  <c r="T86" i="43"/>
  <c r="S86" i="43"/>
  <c r="R86" i="43"/>
  <c r="Q86" i="43"/>
  <c r="P86" i="43"/>
  <c r="O86" i="43"/>
  <c r="N86" i="43"/>
  <c r="M86" i="43"/>
  <c r="L86" i="43"/>
  <c r="AO85" i="43"/>
  <c r="AN85" i="43"/>
  <c r="AC85" i="43"/>
  <c r="AB85" i="43"/>
  <c r="AA85" i="43"/>
  <c r="Z85" i="43"/>
  <c r="Y85" i="43"/>
  <c r="X85" i="43"/>
  <c r="W85" i="43"/>
  <c r="V85" i="43"/>
  <c r="U85" i="43"/>
  <c r="T85" i="43"/>
  <c r="S85" i="43"/>
  <c r="R85" i="43"/>
  <c r="Q85" i="43"/>
  <c r="P85" i="43"/>
  <c r="O85" i="43"/>
  <c r="N85" i="43"/>
  <c r="M85" i="43"/>
  <c r="L85" i="43"/>
  <c r="AR81" i="43"/>
  <c r="U151" i="13" s="1"/>
  <c r="AQ81" i="43"/>
  <c r="U140" i="13" s="1"/>
  <c r="AP81" i="43"/>
  <c r="AR78" i="43"/>
  <c r="U150" i="13" s="1"/>
  <c r="AQ78" i="43"/>
  <c r="U139" i="13" s="1"/>
  <c r="AP78" i="43"/>
  <c r="U128" i="13" s="1"/>
  <c r="AR75" i="43"/>
  <c r="U149" i="13" s="1"/>
  <c r="AQ75" i="43"/>
  <c r="U138" i="13" s="1"/>
  <c r="AP75" i="43"/>
  <c r="U127" i="13" s="1"/>
  <c r="AR73" i="43"/>
  <c r="U148" i="13" s="1"/>
  <c r="AQ73" i="43"/>
  <c r="U137" i="13" s="1"/>
  <c r="AP73" i="43"/>
  <c r="U126" i="13" s="1"/>
  <c r="AR70" i="43"/>
  <c r="U147" i="13" s="1"/>
  <c r="AQ70" i="43"/>
  <c r="U136" i="13" s="1"/>
  <c r="AP70" i="43"/>
  <c r="AR67" i="43"/>
  <c r="AQ67" i="43"/>
  <c r="U135" i="13" s="1"/>
  <c r="AP67" i="43"/>
  <c r="U124" i="13" s="1"/>
  <c r="AR64" i="43"/>
  <c r="U145" i="13" s="1"/>
  <c r="AQ64" i="43"/>
  <c r="U134" i="13" s="1"/>
  <c r="AP64" i="43"/>
  <c r="U123" i="13" s="1"/>
  <c r="AR61" i="43"/>
  <c r="U144" i="13" s="1"/>
  <c r="AQ61" i="43"/>
  <c r="U133" i="13" s="1"/>
  <c r="AP61" i="43"/>
  <c r="AR58" i="43"/>
  <c r="U143" i="13" s="1"/>
  <c r="AQ58" i="43"/>
  <c r="AP58" i="43"/>
  <c r="AR55" i="43"/>
  <c r="U142" i="13" s="1"/>
  <c r="AQ55" i="43"/>
  <c r="U131" i="13" s="1"/>
  <c r="AP55" i="43"/>
  <c r="U120" i="13" s="1"/>
  <c r="AS53" i="43"/>
  <c r="U163" i="13" s="1"/>
  <c r="N45" i="43"/>
  <c r="M45" i="43"/>
  <c r="U55" i="13" s="1"/>
  <c r="N44" i="43"/>
  <c r="M44" i="43"/>
  <c r="U54" i="13" s="1"/>
  <c r="N43" i="43"/>
  <c r="U84" i="13" s="1"/>
  <c r="M43" i="43"/>
  <c r="N41" i="43"/>
  <c r="U82" i="13" s="1"/>
  <c r="M41" i="43"/>
  <c r="U51" i="13" s="1"/>
  <c r="K38" i="43"/>
  <c r="J38" i="43"/>
  <c r="K37" i="43"/>
  <c r="J37" i="43"/>
  <c r="K36" i="43"/>
  <c r="J36" i="43"/>
  <c r="K35" i="43"/>
  <c r="J35" i="43"/>
  <c r="K34" i="43"/>
  <c r="J34" i="43"/>
  <c r="K33" i="43"/>
  <c r="J33" i="43"/>
  <c r="K32" i="43"/>
  <c r="J32" i="43"/>
  <c r="O30" i="43"/>
  <c r="U105" i="13" s="1"/>
  <c r="O29" i="43"/>
  <c r="U104" i="13" s="1"/>
  <c r="O28" i="43"/>
  <c r="U103" i="13" s="1"/>
  <c r="O27" i="43"/>
  <c r="U102" i="13" s="1"/>
  <c r="O26" i="43"/>
  <c r="U101" i="13" s="1"/>
  <c r="O25" i="43"/>
  <c r="U100" i="13" s="1"/>
  <c r="O24" i="43"/>
  <c r="U99" i="13" s="1"/>
  <c r="O23" i="43"/>
  <c r="U98" i="13" s="1"/>
  <c r="O22" i="43"/>
  <c r="U97" i="13" s="1"/>
  <c r="O21" i="43"/>
  <c r="U96" i="13" s="1"/>
  <c r="O20" i="43"/>
  <c r="U95" i="13" s="1"/>
  <c r="O19" i="43"/>
  <c r="U94" i="13" s="1"/>
  <c r="O18" i="43"/>
  <c r="U93" i="13" s="1"/>
  <c r="O17" i="43"/>
  <c r="U92" i="13" s="1"/>
  <c r="O16" i="43"/>
  <c r="U91" i="13" s="1"/>
  <c r="O15" i="43"/>
  <c r="U90" i="13" s="1"/>
  <c r="O14" i="43"/>
  <c r="U89" i="13" s="1"/>
  <c r="AV6" i="43"/>
  <c r="U15" i="13"/>
  <c r="AW5" i="43"/>
  <c r="AV5" i="43"/>
  <c r="AX4" i="43"/>
  <c r="AW4" i="43"/>
  <c r="AV4" i="43"/>
  <c r="U11" i="13"/>
  <c r="AO87" i="42"/>
  <c r="AN87" i="42"/>
  <c r="AC87" i="42"/>
  <c r="AB87" i="42"/>
  <c r="AA87" i="42"/>
  <c r="Z87" i="42"/>
  <c r="Y87" i="42"/>
  <c r="X87" i="42"/>
  <c r="W87" i="42"/>
  <c r="V87" i="42"/>
  <c r="U87" i="42"/>
  <c r="T87" i="42"/>
  <c r="S87" i="42"/>
  <c r="R87" i="42"/>
  <c r="Q87" i="42"/>
  <c r="P87" i="42"/>
  <c r="O87" i="42"/>
  <c r="N87" i="42"/>
  <c r="M87" i="42"/>
  <c r="L87" i="42"/>
  <c r="AO86" i="42"/>
  <c r="AN86" i="42"/>
  <c r="AC86" i="42"/>
  <c r="AB86" i="42"/>
  <c r="AA86" i="42"/>
  <c r="Z86" i="42"/>
  <c r="Y86" i="42"/>
  <c r="X86" i="42"/>
  <c r="W86" i="42"/>
  <c r="V86" i="42"/>
  <c r="U86" i="42"/>
  <c r="T86" i="42"/>
  <c r="S86" i="42"/>
  <c r="R86" i="42"/>
  <c r="Q86" i="42"/>
  <c r="P86" i="42"/>
  <c r="O86" i="42"/>
  <c r="N86" i="42"/>
  <c r="M86" i="42"/>
  <c r="L86" i="42"/>
  <c r="AO85" i="42"/>
  <c r="AN85" i="42"/>
  <c r="AC85" i="42"/>
  <c r="AB85" i="42"/>
  <c r="AA85" i="42"/>
  <c r="Z85" i="42"/>
  <c r="Y85" i="42"/>
  <c r="X85" i="42"/>
  <c r="W85" i="42"/>
  <c r="V85" i="42"/>
  <c r="U85" i="42"/>
  <c r="T85" i="42"/>
  <c r="S85" i="42"/>
  <c r="R85" i="42"/>
  <c r="Q85" i="42"/>
  <c r="P85" i="42"/>
  <c r="O85" i="42"/>
  <c r="N85" i="42"/>
  <c r="M85" i="42"/>
  <c r="L85" i="42"/>
  <c r="AR81" i="42"/>
  <c r="T151" i="13" s="1"/>
  <c r="AQ81" i="42"/>
  <c r="T140" i="13" s="1"/>
  <c r="AP81" i="42"/>
  <c r="AR78" i="42"/>
  <c r="T150" i="13" s="1"/>
  <c r="AQ78" i="42"/>
  <c r="T139" i="13" s="1"/>
  <c r="AP78" i="42"/>
  <c r="T128" i="13" s="1"/>
  <c r="AR75" i="42"/>
  <c r="T149" i="13" s="1"/>
  <c r="AQ75" i="42"/>
  <c r="T138" i="13" s="1"/>
  <c r="AP75" i="42"/>
  <c r="T127" i="13" s="1"/>
  <c r="AR73" i="42"/>
  <c r="T148" i="13" s="1"/>
  <c r="AQ73" i="42"/>
  <c r="T137" i="13" s="1"/>
  <c r="AP73" i="42"/>
  <c r="AR70" i="42"/>
  <c r="T147" i="13" s="1"/>
  <c r="AQ70" i="42"/>
  <c r="T136" i="13" s="1"/>
  <c r="AP70" i="42"/>
  <c r="AR67" i="42"/>
  <c r="T146" i="13" s="1"/>
  <c r="AQ67" i="42"/>
  <c r="T135" i="13" s="1"/>
  <c r="AP67" i="42"/>
  <c r="T124" i="13" s="1"/>
  <c r="AR64" i="42"/>
  <c r="AQ64" i="42"/>
  <c r="T134" i="13" s="1"/>
  <c r="AP64" i="42"/>
  <c r="T123" i="13" s="1"/>
  <c r="AR61" i="42"/>
  <c r="T144" i="13" s="1"/>
  <c r="AQ61" i="42"/>
  <c r="T133" i="13" s="1"/>
  <c r="AP61" i="42"/>
  <c r="AR58" i="42"/>
  <c r="T143" i="13" s="1"/>
  <c r="AQ58" i="42"/>
  <c r="AP58" i="42"/>
  <c r="AR55" i="42"/>
  <c r="T142" i="13" s="1"/>
  <c r="AQ55" i="42"/>
  <c r="T131" i="13" s="1"/>
  <c r="AP55" i="42"/>
  <c r="T120" i="13" s="1"/>
  <c r="AS53" i="42"/>
  <c r="T163" i="13" s="1"/>
  <c r="N45" i="42"/>
  <c r="M45" i="42"/>
  <c r="T55" i="13" s="1"/>
  <c r="N44" i="42"/>
  <c r="M44" i="42"/>
  <c r="T54" i="13" s="1"/>
  <c r="N43" i="42"/>
  <c r="T84" i="13" s="1"/>
  <c r="M43" i="42"/>
  <c r="N41" i="42"/>
  <c r="T82" i="13" s="1"/>
  <c r="M41" i="42"/>
  <c r="T51" i="13" s="1"/>
  <c r="K38" i="42"/>
  <c r="J38" i="42"/>
  <c r="K37" i="42"/>
  <c r="J37" i="42"/>
  <c r="K36" i="42"/>
  <c r="J36" i="42"/>
  <c r="K35" i="42"/>
  <c r="J35" i="42"/>
  <c r="K34" i="42"/>
  <c r="J34" i="42"/>
  <c r="K33" i="42"/>
  <c r="J33" i="42"/>
  <c r="K32" i="42"/>
  <c r="J32" i="42"/>
  <c r="O30" i="42"/>
  <c r="T105" i="13" s="1"/>
  <c r="O29" i="42"/>
  <c r="T104" i="13" s="1"/>
  <c r="O28" i="42"/>
  <c r="T103" i="13" s="1"/>
  <c r="O27" i="42"/>
  <c r="T102" i="13" s="1"/>
  <c r="O26" i="42"/>
  <c r="T101" i="13" s="1"/>
  <c r="O25" i="42"/>
  <c r="T100" i="13" s="1"/>
  <c r="O24" i="42"/>
  <c r="T99" i="13" s="1"/>
  <c r="O23" i="42"/>
  <c r="T98" i="13" s="1"/>
  <c r="O22" i="42"/>
  <c r="T97" i="13" s="1"/>
  <c r="O21" i="42"/>
  <c r="T96" i="13" s="1"/>
  <c r="O20" i="42"/>
  <c r="T95" i="13" s="1"/>
  <c r="O19" i="42"/>
  <c r="T94" i="13" s="1"/>
  <c r="O18" i="42"/>
  <c r="T93" i="13" s="1"/>
  <c r="O17" i="42"/>
  <c r="T92" i="13" s="1"/>
  <c r="O16" i="42"/>
  <c r="T91" i="13" s="1"/>
  <c r="O15" i="42"/>
  <c r="T90" i="13" s="1"/>
  <c r="O14" i="42"/>
  <c r="T89" i="13" s="1"/>
  <c r="AV6" i="42"/>
  <c r="T15" i="13"/>
  <c r="AW5" i="42"/>
  <c r="AV5" i="42"/>
  <c r="AX4" i="42"/>
  <c r="AW4" i="42"/>
  <c r="AV4" i="42"/>
  <c r="T11" i="13"/>
  <c r="AO87" i="41"/>
  <c r="AN87" i="41"/>
  <c r="AC87" i="41"/>
  <c r="AB87" i="41"/>
  <c r="AA87" i="41"/>
  <c r="Z87" i="41"/>
  <c r="Y87" i="41"/>
  <c r="X87" i="41"/>
  <c r="W87" i="41"/>
  <c r="V87" i="41"/>
  <c r="U87" i="41"/>
  <c r="T87" i="41"/>
  <c r="S87" i="41"/>
  <c r="R87" i="41"/>
  <c r="Q87" i="41"/>
  <c r="P87" i="41"/>
  <c r="O87" i="41"/>
  <c r="N87" i="41"/>
  <c r="M87" i="41"/>
  <c r="L87" i="41"/>
  <c r="AO86" i="41"/>
  <c r="AN86" i="41"/>
  <c r="AC86" i="41"/>
  <c r="AB86" i="41"/>
  <c r="AA86" i="41"/>
  <c r="Z86" i="41"/>
  <c r="Y86" i="41"/>
  <c r="X86" i="41"/>
  <c r="W86" i="41"/>
  <c r="V86" i="41"/>
  <c r="U86" i="41"/>
  <c r="T86" i="41"/>
  <c r="S86" i="41"/>
  <c r="R86" i="41"/>
  <c r="Q86" i="41"/>
  <c r="P86" i="41"/>
  <c r="O86" i="41"/>
  <c r="N86" i="41"/>
  <c r="M86" i="41"/>
  <c r="L86" i="41"/>
  <c r="AO85" i="41"/>
  <c r="AN85" i="41"/>
  <c r="AC85" i="41"/>
  <c r="AB85" i="41"/>
  <c r="AA85" i="41"/>
  <c r="Z85" i="41"/>
  <c r="Y85" i="41"/>
  <c r="X85" i="41"/>
  <c r="W85" i="41"/>
  <c r="V85" i="41"/>
  <c r="U85" i="41"/>
  <c r="T85" i="41"/>
  <c r="S85" i="41"/>
  <c r="R85" i="41"/>
  <c r="Q85" i="41"/>
  <c r="P85" i="41"/>
  <c r="O85" i="41"/>
  <c r="N85" i="41"/>
  <c r="M85" i="41"/>
  <c r="L85" i="41"/>
  <c r="AR81" i="41"/>
  <c r="S151" i="13" s="1"/>
  <c r="AQ81" i="41"/>
  <c r="S140" i="13" s="1"/>
  <c r="AP81" i="41"/>
  <c r="AR78" i="41"/>
  <c r="S150" i="13" s="1"/>
  <c r="AQ78" i="41"/>
  <c r="S139" i="13" s="1"/>
  <c r="AP78" i="41"/>
  <c r="S128" i="13" s="1"/>
  <c r="AR75" i="41"/>
  <c r="S149" i="13" s="1"/>
  <c r="AQ75" i="41"/>
  <c r="S138" i="13" s="1"/>
  <c r="AP75" i="41"/>
  <c r="AR73" i="41"/>
  <c r="S148" i="13" s="1"/>
  <c r="AQ73" i="41"/>
  <c r="S137" i="13" s="1"/>
  <c r="AP73" i="41"/>
  <c r="S126" i="13" s="1"/>
  <c r="AR70" i="41"/>
  <c r="S147" i="13" s="1"/>
  <c r="AQ70" i="41"/>
  <c r="S136" i="13" s="1"/>
  <c r="AP70" i="41"/>
  <c r="AR67" i="41"/>
  <c r="AQ67" i="41"/>
  <c r="S135" i="13" s="1"/>
  <c r="AP67" i="41"/>
  <c r="S124" i="13" s="1"/>
  <c r="AR64" i="41"/>
  <c r="S145" i="13" s="1"/>
  <c r="AQ64" i="41"/>
  <c r="S134" i="13" s="1"/>
  <c r="AP64" i="41"/>
  <c r="AS64" i="41" s="1"/>
  <c r="AR61" i="41"/>
  <c r="S144" i="13" s="1"/>
  <c r="AQ61" i="41"/>
  <c r="S133" i="13" s="1"/>
  <c r="AP61" i="41"/>
  <c r="S122" i="13" s="1"/>
  <c r="AR58" i="41"/>
  <c r="S143" i="13" s="1"/>
  <c r="AQ58" i="41"/>
  <c r="S132" i="13" s="1"/>
  <c r="AP58" i="41"/>
  <c r="AR55" i="41"/>
  <c r="S142" i="13" s="1"/>
  <c r="AQ55" i="41"/>
  <c r="S131" i="13" s="1"/>
  <c r="AP55" i="41"/>
  <c r="S120" i="13" s="1"/>
  <c r="AS53" i="41"/>
  <c r="S163" i="13" s="1"/>
  <c r="N45" i="41"/>
  <c r="M45" i="41"/>
  <c r="S55" i="13" s="1"/>
  <c r="N44" i="41"/>
  <c r="M44" i="41"/>
  <c r="S54" i="13" s="1"/>
  <c r="N43" i="41"/>
  <c r="S84" i="13" s="1"/>
  <c r="M43" i="41"/>
  <c r="N41" i="41"/>
  <c r="S82" i="13" s="1"/>
  <c r="M41" i="41"/>
  <c r="K38" i="41"/>
  <c r="J38" i="41"/>
  <c r="K37" i="41"/>
  <c r="J37" i="41"/>
  <c r="K36" i="41"/>
  <c r="J36" i="41"/>
  <c r="K35" i="41"/>
  <c r="J35" i="41"/>
  <c r="K34" i="41"/>
  <c r="J34" i="41"/>
  <c r="K33" i="41"/>
  <c r="J33" i="41"/>
  <c r="K32" i="41"/>
  <c r="J32" i="41"/>
  <c r="O30" i="41"/>
  <c r="S105" i="13" s="1"/>
  <c r="O29" i="41"/>
  <c r="S104" i="13" s="1"/>
  <c r="O28" i="41"/>
  <c r="S103" i="13" s="1"/>
  <c r="O27" i="41"/>
  <c r="S102" i="13" s="1"/>
  <c r="O26" i="41"/>
  <c r="S101" i="13" s="1"/>
  <c r="O25" i="41"/>
  <c r="S100" i="13" s="1"/>
  <c r="O24" i="41"/>
  <c r="S99" i="13" s="1"/>
  <c r="O23" i="41"/>
  <c r="S98" i="13" s="1"/>
  <c r="O22" i="41"/>
  <c r="S97" i="13" s="1"/>
  <c r="O21" i="41"/>
  <c r="S96" i="13" s="1"/>
  <c r="O20" i="41"/>
  <c r="S95" i="13" s="1"/>
  <c r="O19" i="41"/>
  <c r="S94" i="13" s="1"/>
  <c r="O18" i="41"/>
  <c r="S93" i="13" s="1"/>
  <c r="O17" i="41"/>
  <c r="S92" i="13" s="1"/>
  <c r="O16" i="41"/>
  <c r="S91" i="13" s="1"/>
  <c r="O15" i="41"/>
  <c r="S90" i="13" s="1"/>
  <c r="O14" i="41"/>
  <c r="S89" i="13" s="1"/>
  <c r="AV6" i="41"/>
  <c r="S15" i="13"/>
  <c r="AW5" i="41"/>
  <c r="AV5" i="41"/>
  <c r="AX4" i="41"/>
  <c r="AW4" i="41"/>
  <c r="AV4" i="41"/>
  <c r="S11" i="13"/>
  <c r="AO87" i="40"/>
  <c r="AN87" i="40"/>
  <c r="AC87" i="40"/>
  <c r="AB87" i="40"/>
  <c r="AA87" i="40"/>
  <c r="Z87" i="40"/>
  <c r="Y87" i="40"/>
  <c r="X87" i="40"/>
  <c r="W87" i="40"/>
  <c r="V87" i="40"/>
  <c r="U87" i="40"/>
  <c r="T87" i="40"/>
  <c r="S87" i="40"/>
  <c r="R87" i="40"/>
  <c r="Q87" i="40"/>
  <c r="P87" i="40"/>
  <c r="O87" i="40"/>
  <c r="N87" i="40"/>
  <c r="M87" i="40"/>
  <c r="L87" i="40"/>
  <c r="AO86" i="40"/>
  <c r="AN86" i="40"/>
  <c r="AC86" i="40"/>
  <c r="AB86" i="40"/>
  <c r="AA86" i="40"/>
  <c r="Z86" i="40"/>
  <c r="Y86" i="40"/>
  <c r="X86" i="40"/>
  <c r="W86" i="40"/>
  <c r="V86" i="40"/>
  <c r="U86" i="40"/>
  <c r="T86" i="40"/>
  <c r="S86" i="40"/>
  <c r="R86" i="40"/>
  <c r="Q86" i="40"/>
  <c r="P86" i="40"/>
  <c r="O86" i="40"/>
  <c r="N86" i="40"/>
  <c r="M86" i="40"/>
  <c r="L86" i="40"/>
  <c r="AO85" i="40"/>
  <c r="AN85" i="40"/>
  <c r="AC85" i="40"/>
  <c r="AB85" i="40"/>
  <c r="AA85" i="40"/>
  <c r="Z85" i="40"/>
  <c r="Y85" i="40"/>
  <c r="X85" i="40"/>
  <c r="W85" i="40"/>
  <c r="V85" i="40"/>
  <c r="U85" i="40"/>
  <c r="T85" i="40"/>
  <c r="S85" i="40"/>
  <c r="R85" i="40"/>
  <c r="Q85" i="40"/>
  <c r="P85" i="40"/>
  <c r="O85" i="40"/>
  <c r="N85" i="40"/>
  <c r="M85" i="40"/>
  <c r="L85" i="40"/>
  <c r="AR81" i="40"/>
  <c r="R151" i="13" s="1"/>
  <c r="AQ81" i="40"/>
  <c r="R140" i="13" s="1"/>
  <c r="AP81" i="40"/>
  <c r="R129" i="13" s="1"/>
  <c r="AR78" i="40"/>
  <c r="AQ78" i="40"/>
  <c r="R139" i="13" s="1"/>
  <c r="AP78" i="40"/>
  <c r="R128" i="13" s="1"/>
  <c r="AR75" i="40"/>
  <c r="R149" i="13" s="1"/>
  <c r="AQ75" i="40"/>
  <c r="R138" i="13" s="1"/>
  <c r="AP75" i="40"/>
  <c r="R127" i="13" s="1"/>
  <c r="AR73" i="40"/>
  <c r="R148" i="13" s="1"/>
  <c r="AQ73" i="40"/>
  <c r="R137" i="13" s="1"/>
  <c r="AP73" i="40"/>
  <c r="R126" i="13" s="1"/>
  <c r="AR70" i="40"/>
  <c r="R147" i="13" s="1"/>
  <c r="AQ70" i="40"/>
  <c r="R136" i="13" s="1"/>
  <c r="AP70" i="40"/>
  <c r="AR67" i="40"/>
  <c r="AQ67" i="40"/>
  <c r="R135" i="13" s="1"/>
  <c r="AP67" i="40"/>
  <c r="R124" i="13" s="1"/>
  <c r="AR64" i="40"/>
  <c r="R145" i="13" s="1"/>
  <c r="AQ64" i="40"/>
  <c r="R134" i="13" s="1"/>
  <c r="AP64" i="40"/>
  <c r="R123" i="13" s="1"/>
  <c r="AR61" i="40"/>
  <c r="R144" i="13" s="1"/>
  <c r="AQ61" i="40"/>
  <c r="R133" i="13" s="1"/>
  <c r="AP61" i="40"/>
  <c r="R122" i="13" s="1"/>
  <c r="AR58" i="40"/>
  <c r="R143" i="13" s="1"/>
  <c r="AQ58" i="40"/>
  <c r="AP58" i="40"/>
  <c r="R121" i="13" s="1"/>
  <c r="AR55" i="40"/>
  <c r="AQ55" i="40"/>
  <c r="R131" i="13" s="1"/>
  <c r="AP55" i="40"/>
  <c r="R120" i="13" s="1"/>
  <c r="AS53" i="40"/>
  <c r="R163" i="13" s="1"/>
  <c r="N45" i="40"/>
  <c r="M45" i="40"/>
  <c r="R55" i="13" s="1"/>
  <c r="N44" i="40"/>
  <c r="M44" i="40"/>
  <c r="R54" i="13" s="1"/>
  <c r="N43" i="40"/>
  <c r="R84" i="13" s="1"/>
  <c r="M43" i="40"/>
  <c r="N41" i="40"/>
  <c r="R82" i="13" s="1"/>
  <c r="M41" i="40"/>
  <c r="R51" i="13" s="1"/>
  <c r="K38" i="40"/>
  <c r="J38" i="40"/>
  <c r="K37" i="40"/>
  <c r="J37" i="40"/>
  <c r="K36" i="40"/>
  <c r="J36" i="40"/>
  <c r="K35" i="40"/>
  <c r="J35" i="40"/>
  <c r="K34" i="40"/>
  <c r="J34" i="40"/>
  <c r="K33" i="40"/>
  <c r="J33" i="40"/>
  <c r="K32" i="40"/>
  <c r="J32" i="40"/>
  <c r="O30" i="40"/>
  <c r="R105" i="13" s="1"/>
  <c r="O29" i="40"/>
  <c r="R104" i="13" s="1"/>
  <c r="O28" i="40"/>
  <c r="R103" i="13" s="1"/>
  <c r="O27" i="40"/>
  <c r="R102" i="13" s="1"/>
  <c r="O26" i="40"/>
  <c r="R101" i="13" s="1"/>
  <c r="O25" i="40"/>
  <c r="R100" i="13" s="1"/>
  <c r="O24" i="40"/>
  <c r="R99" i="13" s="1"/>
  <c r="O23" i="40"/>
  <c r="R98" i="13" s="1"/>
  <c r="O22" i="40"/>
  <c r="R97" i="13" s="1"/>
  <c r="O21" i="40"/>
  <c r="R96" i="13" s="1"/>
  <c r="O20" i="40"/>
  <c r="R95" i="13" s="1"/>
  <c r="O19" i="40"/>
  <c r="R94" i="13" s="1"/>
  <c r="O18" i="40"/>
  <c r="R93" i="13" s="1"/>
  <c r="O17" i="40"/>
  <c r="R92" i="13" s="1"/>
  <c r="O16" i="40"/>
  <c r="R91" i="13" s="1"/>
  <c r="O15" i="40"/>
  <c r="R90" i="13" s="1"/>
  <c r="O14" i="40"/>
  <c r="R89" i="13" s="1"/>
  <c r="AV6" i="40"/>
  <c r="R15" i="13"/>
  <c r="AW5" i="40"/>
  <c r="AV5" i="40"/>
  <c r="AX4" i="40"/>
  <c r="AW4" i="40"/>
  <c r="AV4" i="40"/>
  <c r="R11" i="13"/>
  <c r="AO87" i="39"/>
  <c r="AN87" i="39"/>
  <c r="AC87" i="39"/>
  <c r="AB87" i="39"/>
  <c r="AA87" i="39"/>
  <c r="Z87" i="39"/>
  <c r="Y87" i="39"/>
  <c r="X87" i="39"/>
  <c r="W87" i="39"/>
  <c r="V87" i="39"/>
  <c r="U87" i="39"/>
  <c r="T87" i="39"/>
  <c r="S87" i="39"/>
  <c r="R87" i="39"/>
  <c r="Q87" i="39"/>
  <c r="P87" i="39"/>
  <c r="O87" i="39"/>
  <c r="N87" i="39"/>
  <c r="M87" i="39"/>
  <c r="L87" i="39"/>
  <c r="AO86" i="39"/>
  <c r="AN86" i="39"/>
  <c r="AC86" i="39"/>
  <c r="AB86" i="39"/>
  <c r="AA86" i="39"/>
  <c r="Z86" i="39"/>
  <c r="Y86" i="39"/>
  <c r="X86" i="39"/>
  <c r="W86" i="39"/>
  <c r="V86" i="39"/>
  <c r="U86" i="39"/>
  <c r="T86" i="39"/>
  <c r="S86" i="39"/>
  <c r="R86" i="39"/>
  <c r="Q86" i="39"/>
  <c r="P86" i="39"/>
  <c r="O86" i="39"/>
  <c r="N86" i="39"/>
  <c r="M86" i="39"/>
  <c r="L86" i="39"/>
  <c r="AO85" i="39"/>
  <c r="AN85" i="39"/>
  <c r="AC85" i="39"/>
  <c r="AB85" i="39"/>
  <c r="AA85" i="39"/>
  <c r="Z85" i="39"/>
  <c r="Y85" i="39"/>
  <c r="X85" i="39"/>
  <c r="W85" i="39"/>
  <c r="V85" i="39"/>
  <c r="U85" i="39"/>
  <c r="T85" i="39"/>
  <c r="S85" i="39"/>
  <c r="R85" i="39"/>
  <c r="Q85" i="39"/>
  <c r="P85" i="39"/>
  <c r="O85" i="39"/>
  <c r="N85" i="39"/>
  <c r="M85" i="39"/>
  <c r="L85" i="39"/>
  <c r="AR81" i="39"/>
  <c r="Q151" i="13" s="1"/>
  <c r="AQ81" i="39"/>
  <c r="Q140" i="13" s="1"/>
  <c r="AP81" i="39"/>
  <c r="AR78" i="39"/>
  <c r="Q150" i="13" s="1"/>
  <c r="AQ78" i="39"/>
  <c r="Q139" i="13" s="1"/>
  <c r="AP78" i="39"/>
  <c r="Q128" i="13" s="1"/>
  <c r="AR75" i="39"/>
  <c r="Q149" i="13" s="1"/>
  <c r="AQ75" i="39"/>
  <c r="Q138" i="13" s="1"/>
  <c r="AP75" i="39"/>
  <c r="Q127" i="13" s="1"/>
  <c r="AR73" i="39"/>
  <c r="Q148" i="13" s="1"/>
  <c r="AQ73" i="39"/>
  <c r="Q137" i="13" s="1"/>
  <c r="AP73" i="39"/>
  <c r="AR70" i="39"/>
  <c r="Q147" i="13" s="1"/>
  <c r="AQ70" i="39"/>
  <c r="Q136" i="13" s="1"/>
  <c r="AP70" i="39"/>
  <c r="Q125" i="13" s="1"/>
  <c r="AR67" i="39"/>
  <c r="Q146" i="13" s="1"/>
  <c r="AQ67" i="39"/>
  <c r="Q135" i="13" s="1"/>
  <c r="AP67" i="39"/>
  <c r="Q124" i="13" s="1"/>
  <c r="AR64" i="39"/>
  <c r="Q145" i="13" s="1"/>
  <c r="AQ64" i="39"/>
  <c r="Q134" i="13" s="1"/>
  <c r="AP64" i="39"/>
  <c r="Q123" i="13" s="1"/>
  <c r="AR61" i="39"/>
  <c r="Q144" i="13" s="1"/>
  <c r="AQ61" i="39"/>
  <c r="Q133" i="13" s="1"/>
  <c r="AP61" i="39"/>
  <c r="Q122" i="13" s="1"/>
  <c r="AR58" i="39"/>
  <c r="Q143" i="13" s="1"/>
  <c r="AQ58" i="39"/>
  <c r="Q132" i="13" s="1"/>
  <c r="AP58" i="39"/>
  <c r="AR55" i="39"/>
  <c r="AQ55" i="39"/>
  <c r="Q131" i="13" s="1"/>
  <c r="AP55" i="39"/>
  <c r="Q120" i="13" s="1"/>
  <c r="AS53" i="39"/>
  <c r="Q163" i="13" s="1"/>
  <c r="N45" i="39"/>
  <c r="M45" i="39"/>
  <c r="Q55" i="13" s="1"/>
  <c r="N44" i="39"/>
  <c r="M44" i="39"/>
  <c r="Q54" i="13" s="1"/>
  <c r="N43" i="39"/>
  <c r="Q84" i="13" s="1"/>
  <c r="M43" i="39"/>
  <c r="N41" i="39"/>
  <c r="Q82" i="13" s="1"/>
  <c r="M41" i="39"/>
  <c r="Q51" i="13" s="1"/>
  <c r="K38" i="39"/>
  <c r="J38" i="39"/>
  <c r="K37" i="39"/>
  <c r="J37" i="39"/>
  <c r="K36" i="39"/>
  <c r="J36" i="39"/>
  <c r="K35" i="39"/>
  <c r="J35" i="39"/>
  <c r="K34" i="39"/>
  <c r="J34" i="39"/>
  <c r="K33" i="39"/>
  <c r="J33" i="39"/>
  <c r="K32" i="39"/>
  <c r="J32" i="39"/>
  <c r="O30" i="39"/>
  <c r="Q105" i="13" s="1"/>
  <c r="O29" i="39"/>
  <c r="Q104" i="13" s="1"/>
  <c r="O28" i="39"/>
  <c r="Q103" i="13" s="1"/>
  <c r="O27" i="39"/>
  <c r="Q102" i="13" s="1"/>
  <c r="O26" i="39"/>
  <c r="Q101" i="13" s="1"/>
  <c r="O25" i="39"/>
  <c r="Q100" i="13" s="1"/>
  <c r="O24" i="39"/>
  <c r="Q99" i="13" s="1"/>
  <c r="O23" i="39"/>
  <c r="Q98" i="13" s="1"/>
  <c r="O22" i="39"/>
  <c r="Q97" i="13" s="1"/>
  <c r="O21" i="39"/>
  <c r="Q96" i="13" s="1"/>
  <c r="O20" i="39"/>
  <c r="Q95" i="13" s="1"/>
  <c r="O19" i="39"/>
  <c r="Q94" i="13" s="1"/>
  <c r="O18" i="39"/>
  <c r="Q93" i="13" s="1"/>
  <c r="O17" i="39"/>
  <c r="Q92" i="13" s="1"/>
  <c r="O16" i="39"/>
  <c r="Q91" i="13" s="1"/>
  <c r="O15" i="39"/>
  <c r="Q90" i="13" s="1"/>
  <c r="O14" i="39"/>
  <c r="Q89" i="13" s="1"/>
  <c r="AV6" i="39"/>
  <c r="Q15" i="13"/>
  <c r="AW5" i="39"/>
  <c r="AV5" i="39"/>
  <c r="AX4" i="39"/>
  <c r="AW4" i="39"/>
  <c r="AV4" i="39"/>
  <c r="AO87" i="38"/>
  <c r="AN87" i="38"/>
  <c r="AC87" i="38"/>
  <c r="AB87" i="38"/>
  <c r="AA87" i="38"/>
  <c r="Z87" i="38"/>
  <c r="Y87" i="38"/>
  <c r="X87" i="38"/>
  <c r="W87" i="38"/>
  <c r="V87" i="38"/>
  <c r="U87" i="38"/>
  <c r="T87" i="38"/>
  <c r="S87" i="38"/>
  <c r="R87" i="38"/>
  <c r="Q87" i="38"/>
  <c r="P87" i="38"/>
  <c r="O87" i="38"/>
  <c r="N87" i="38"/>
  <c r="M87" i="38"/>
  <c r="L87" i="38"/>
  <c r="AO86" i="38"/>
  <c r="AN86" i="38"/>
  <c r="AC86" i="38"/>
  <c r="AB86" i="38"/>
  <c r="AA86" i="38"/>
  <c r="Z86" i="38"/>
  <c r="Y86" i="38"/>
  <c r="X86" i="38"/>
  <c r="W86" i="38"/>
  <c r="V86" i="38"/>
  <c r="U86" i="38"/>
  <c r="T86" i="38"/>
  <c r="S86" i="38"/>
  <c r="R86" i="38"/>
  <c r="Q86" i="38"/>
  <c r="P86" i="38"/>
  <c r="O86" i="38"/>
  <c r="N86" i="38"/>
  <c r="M86" i="38"/>
  <c r="L86" i="38"/>
  <c r="AO85" i="38"/>
  <c r="AN85" i="38"/>
  <c r="AC85" i="38"/>
  <c r="AB85" i="38"/>
  <c r="AA85" i="38"/>
  <c r="Z85" i="38"/>
  <c r="Y85" i="38"/>
  <c r="X85" i="38"/>
  <c r="W85" i="38"/>
  <c r="V85" i="38"/>
  <c r="U85" i="38"/>
  <c r="T85" i="38"/>
  <c r="S85" i="38"/>
  <c r="R85" i="38"/>
  <c r="Q85" i="38"/>
  <c r="P85" i="38"/>
  <c r="O85" i="38"/>
  <c r="N85" i="38"/>
  <c r="M85" i="38"/>
  <c r="L85" i="38"/>
  <c r="AR81" i="38"/>
  <c r="P151" i="13" s="1"/>
  <c r="AQ81" i="38"/>
  <c r="P140" i="13" s="1"/>
  <c r="AP81" i="38"/>
  <c r="AR78" i="38"/>
  <c r="AQ78" i="38"/>
  <c r="P139" i="13" s="1"/>
  <c r="AP78" i="38"/>
  <c r="P128" i="13" s="1"/>
  <c r="AR75" i="38"/>
  <c r="P149" i="13" s="1"/>
  <c r="AQ75" i="38"/>
  <c r="P138" i="13" s="1"/>
  <c r="AP75" i="38"/>
  <c r="P127" i="13" s="1"/>
  <c r="AR73" i="38"/>
  <c r="P148" i="13" s="1"/>
  <c r="AQ73" i="38"/>
  <c r="P137" i="13" s="1"/>
  <c r="AP73" i="38"/>
  <c r="P126" i="13" s="1"/>
  <c r="AR70" i="38"/>
  <c r="P147" i="13" s="1"/>
  <c r="AQ70" i="38"/>
  <c r="P136" i="13" s="1"/>
  <c r="AP70" i="38"/>
  <c r="AR67" i="38"/>
  <c r="AQ67" i="38"/>
  <c r="P135" i="13" s="1"/>
  <c r="AP67" i="38"/>
  <c r="P124" i="13" s="1"/>
  <c r="AR64" i="38"/>
  <c r="P145" i="13" s="1"/>
  <c r="AQ64" i="38"/>
  <c r="P134" i="13" s="1"/>
  <c r="AP64" i="38"/>
  <c r="P123" i="13" s="1"/>
  <c r="AR61" i="38"/>
  <c r="P144" i="13" s="1"/>
  <c r="AQ61" i="38"/>
  <c r="P133" i="13" s="1"/>
  <c r="AP61" i="38"/>
  <c r="AR58" i="38"/>
  <c r="P143" i="13" s="1"/>
  <c r="AQ58" i="38"/>
  <c r="AP58" i="38"/>
  <c r="P121" i="13" s="1"/>
  <c r="AR55" i="38"/>
  <c r="P142" i="13" s="1"/>
  <c r="AQ55" i="38"/>
  <c r="P131" i="13" s="1"/>
  <c r="AP55" i="38"/>
  <c r="P120" i="13" s="1"/>
  <c r="AS53" i="38"/>
  <c r="P163" i="13" s="1"/>
  <c r="N45" i="38"/>
  <c r="M45" i="38"/>
  <c r="P55" i="13" s="1"/>
  <c r="N44" i="38"/>
  <c r="M44" i="38"/>
  <c r="P54" i="13" s="1"/>
  <c r="N43" i="38"/>
  <c r="P84" i="13" s="1"/>
  <c r="M43" i="38"/>
  <c r="N41" i="38"/>
  <c r="P82" i="13" s="1"/>
  <c r="M41" i="38"/>
  <c r="P51" i="13" s="1"/>
  <c r="K38" i="38"/>
  <c r="J38" i="38"/>
  <c r="K37" i="38"/>
  <c r="J37" i="38"/>
  <c r="K36" i="38"/>
  <c r="J36" i="38"/>
  <c r="K35" i="38"/>
  <c r="J35" i="38"/>
  <c r="K34" i="38"/>
  <c r="J34" i="38"/>
  <c r="K33" i="38"/>
  <c r="J33" i="38"/>
  <c r="K32" i="38"/>
  <c r="J32" i="38"/>
  <c r="O30" i="38"/>
  <c r="P105" i="13" s="1"/>
  <c r="O29" i="38"/>
  <c r="P104" i="13" s="1"/>
  <c r="O28" i="38"/>
  <c r="P103" i="13" s="1"/>
  <c r="O27" i="38"/>
  <c r="P102" i="13" s="1"/>
  <c r="O26" i="38"/>
  <c r="P101" i="13" s="1"/>
  <c r="O25" i="38"/>
  <c r="P100" i="13" s="1"/>
  <c r="O24" i="38"/>
  <c r="P99" i="13" s="1"/>
  <c r="O23" i="38"/>
  <c r="P98" i="13" s="1"/>
  <c r="O22" i="38"/>
  <c r="P97" i="13" s="1"/>
  <c r="O21" i="38"/>
  <c r="P96" i="13" s="1"/>
  <c r="O20" i="38"/>
  <c r="P95" i="13" s="1"/>
  <c r="O19" i="38"/>
  <c r="P94" i="13" s="1"/>
  <c r="O18" i="38"/>
  <c r="P93" i="13" s="1"/>
  <c r="O17" i="38"/>
  <c r="P92" i="13" s="1"/>
  <c r="O16" i="38"/>
  <c r="P91" i="13" s="1"/>
  <c r="O15" i="38"/>
  <c r="P90" i="13" s="1"/>
  <c r="O14" i="38"/>
  <c r="P89" i="13" s="1"/>
  <c r="AV6" i="38"/>
  <c r="P15" i="13"/>
  <c r="AW5" i="38"/>
  <c r="AV5" i="38"/>
  <c r="AX4" i="38"/>
  <c r="AW4" i="38"/>
  <c r="AV4" i="38"/>
  <c r="P11" i="13"/>
  <c r="AO87" i="37"/>
  <c r="AN87" i="37"/>
  <c r="AC87" i="37"/>
  <c r="AB87" i="37"/>
  <c r="AA87" i="37"/>
  <c r="Z87" i="37"/>
  <c r="Y87" i="37"/>
  <c r="X87" i="37"/>
  <c r="W87" i="37"/>
  <c r="V87" i="37"/>
  <c r="U87" i="37"/>
  <c r="T87" i="37"/>
  <c r="S87" i="37"/>
  <c r="R87" i="37"/>
  <c r="Q87" i="37"/>
  <c r="P87" i="37"/>
  <c r="O87" i="37"/>
  <c r="N87" i="37"/>
  <c r="M87" i="37"/>
  <c r="L87" i="37"/>
  <c r="AO86" i="37"/>
  <c r="AN86" i="37"/>
  <c r="AC86" i="37"/>
  <c r="AB86" i="37"/>
  <c r="AA86" i="37"/>
  <c r="Z86" i="37"/>
  <c r="Y86" i="37"/>
  <c r="X86" i="37"/>
  <c r="W86" i="37"/>
  <c r="V86" i="37"/>
  <c r="U86" i="37"/>
  <c r="T86" i="37"/>
  <c r="S86" i="37"/>
  <c r="R86" i="37"/>
  <c r="Q86" i="37"/>
  <c r="P86" i="37"/>
  <c r="O86" i="37"/>
  <c r="N86" i="37"/>
  <c r="M86" i="37"/>
  <c r="L86" i="37"/>
  <c r="AO85" i="37"/>
  <c r="AN85" i="37"/>
  <c r="AC85" i="37"/>
  <c r="AB85" i="37"/>
  <c r="AA85" i="37"/>
  <c r="Z85" i="37"/>
  <c r="Y85" i="37"/>
  <c r="X85" i="37"/>
  <c r="W85" i="37"/>
  <c r="V85" i="37"/>
  <c r="U85" i="37"/>
  <c r="T85" i="37"/>
  <c r="S85" i="37"/>
  <c r="R85" i="37"/>
  <c r="Q85" i="37"/>
  <c r="P85" i="37"/>
  <c r="O85" i="37"/>
  <c r="N85" i="37"/>
  <c r="M85" i="37"/>
  <c r="L85" i="37"/>
  <c r="AR81" i="37"/>
  <c r="O151" i="13" s="1"/>
  <c r="AQ81" i="37"/>
  <c r="O140" i="13" s="1"/>
  <c r="AP81" i="37"/>
  <c r="O129" i="13" s="1"/>
  <c r="AR78" i="37"/>
  <c r="AQ78" i="37"/>
  <c r="O139" i="13" s="1"/>
  <c r="AP78" i="37"/>
  <c r="O128" i="13" s="1"/>
  <c r="AR75" i="37"/>
  <c r="O149" i="13" s="1"/>
  <c r="AQ75" i="37"/>
  <c r="AP75" i="37"/>
  <c r="O127" i="13" s="1"/>
  <c r="AR73" i="37"/>
  <c r="O148" i="13" s="1"/>
  <c r="AQ73" i="37"/>
  <c r="O137" i="13" s="1"/>
  <c r="AP73" i="37"/>
  <c r="AR70" i="37"/>
  <c r="O147" i="13" s="1"/>
  <c r="AQ70" i="37"/>
  <c r="O136" i="13" s="1"/>
  <c r="AP70" i="37"/>
  <c r="AR67" i="37"/>
  <c r="AQ67" i="37"/>
  <c r="O135" i="13" s="1"/>
  <c r="AP67" i="37"/>
  <c r="O124" i="13" s="1"/>
  <c r="AR64" i="37"/>
  <c r="O145" i="13" s="1"/>
  <c r="AQ64" i="37"/>
  <c r="O134" i="13" s="1"/>
  <c r="AP64" i="37"/>
  <c r="O123" i="13" s="1"/>
  <c r="AR61" i="37"/>
  <c r="O144" i="13" s="1"/>
  <c r="AQ61" i="37"/>
  <c r="O133" i="13" s="1"/>
  <c r="AP61" i="37"/>
  <c r="O122" i="13" s="1"/>
  <c r="AR58" i="37"/>
  <c r="O143" i="13" s="1"/>
  <c r="AQ58" i="37"/>
  <c r="AP58" i="37"/>
  <c r="AR55" i="37"/>
  <c r="AQ55" i="37"/>
  <c r="O131" i="13" s="1"/>
  <c r="AP55" i="37"/>
  <c r="O120" i="13" s="1"/>
  <c r="AS53" i="37"/>
  <c r="O163" i="13" s="1"/>
  <c r="N45" i="37"/>
  <c r="M45" i="37"/>
  <c r="O55" i="13" s="1"/>
  <c r="N44" i="37"/>
  <c r="M44" i="37"/>
  <c r="O54" i="13" s="1"/>
  <c r="N43" i="37"/>
  <c r="O84" i="13" s="1"/>
  <c r="M43" i="37"/>
  <c r="N41" i="37"/>
  <c r="O82" i="13" s="1"/>
  <c r="M41" i="37"/>
  <c r="O51" i="13" s="1"/>
  <c r="K38" i="37"/>
  <c r="J38" i="37"/>
  <c r="K37" i="37"/>
  <c r="J37" i="37"/>
  <c r="K36" i="37"/>
  <c r="J36" i="37"/>
  <c r="K35" i="37"/>
  <c r="O35" i="37" s="1"/>
  <c r="O109" i="13" s="1"/>
  <c r="J35" i="37"/>
  <c r="K34" i="37"/>
  <c r="J34" i="37"/>
  <c r="K33" i="37"/>
  <c r="J33" i="37"/>
  <c r="K32" i="37"/>
  <c r="J32" i="37"/>
  <c r="O30" i="37"/>
  <c r="O105" i="13" s="1"/>
  <c r="O29" i="37"/>
  <c r="O104" i="13" s="1"/>
  <c r="O28" i="37"/>
  <c r="O103" i="13" s="1"/>
  <c r="O27" i="37"/>
  <c r="O102" i="13" s="1"/>
  <c r="O26" i="37"/>
  <c r="O101" i="13" s="1"/>
  <c r="O25" i="37"/>
  <c r="O100" i="13" s="1"/>
  <c r="O24" i="37"/>
  <c r="O99" i="13" s="1"/>
  <c r="O23" i="37"/>
  <c r="O98" i="13" s="1"/>
  <c r="O22" i="37"/>
  <c r="O97" i="13" s="1"/>
  <c r="O21" i="37"/>
  <c r="O96" i="13" s="1"/>
  <c r="O20" i="37"/>
  <c r="O95" i="13" s="1"/>
  <c r="O19" i="37"/>
  <c r="O94" i="13" s="1"/>
  <c r="O18" i="37"/>
  <c r="O93" i="13" s="1"/>
  <c r="O17" i="37"/>
  <c r="O92" i="13" s="1"/>
  <c r="O16" i="37"/>
  <c r="O91" i="13" s="1"/>
  <c r="O15" i="37"/>
  <c r="O90" i="13" s="1"/>
  <c r="O14" i="37"/>
  <c r="O89" i="13" s="1"/>
  <c r="AV6" i="37"/>
  <c r="O15" i="13"/>
  <c r="AW5" i="37"/>
  <c r="AV5" i="37"/>
  <c r="AX4" i="37"/>
  <c r="AW4" i="37"/>
  <c r="AV4" i="37"/>
  <c r="O11" i="13"/>
  <c r="AO87" i="36"/>
  <c r="AN87" i="36"/>
  <c r="AC87" i="36"/>
  <c r="AB87" i="36"/>
  <c r="AA87" i="36"/>
  <c r="Z87" i="36"/>
  <c r="Y87" i="36"/>
  <c r="X87" i="36"/>
  <c r="W87" i="36"/>
  <c r="V87" i="36"/>
  <c r="U87" i="36"/>
  <c r="T87" i="36"/>
  <c r="S87" i="36"/>
  <c r="R87" i="36"/>
  <c r="Q87" i="36"/>
  <c r="P87" i="36"/>
  <c r="O87" i="36"/>
  <c r="N87" i="36"/>
  <c r="M87" i="36"/>
  <c r="L87" i="36"/>
  <c r="AO86" i="36"/>
  <c r="AN86" i="36"/>
  <c r="AC86" i="36"/>
  <c r="AB86" i="36"/>
  <c r="AA86" i="36"/>
  <c r="Z86" i="36"/>
  <c r="Y86" i="36"/>
  <c r="X86" i="36"/>
  <c r="W86" i="36"/>
  <c r="V86" i="36"/>
  <c r="U86" i="36"/>
  <c r="T86" i="36"/>
  <c r="S86" i="36"/>
  <c r="R86" i="36"/>
  <c r="Q86" i="36"/>
  <c r="P86" i="36"/>
  <c r="O86" i="36"/>
  <c r="N86" i="36"/>
  <c r="M86" i="36"/>
  <c r="L86" i="36"/>
  <c r="AO85" i="36"/>
  <c r="AN85" i="36"/>
  <c r="AC85" i="36"/>
  <c r="AB85" i="36"/>
  <c r="AA85" i="36"/>
  <c r="Z85" i="36"/>
  <c r="Y85" i="36"/>
  <c r="X85" i="36"/>
  <c r="W85" i="36"/>
  <c r="V85" i="36"/>
  <c r="U85" i="36"/>
  <c r="T85" i="36"/>
  <c r="S85" i="36"/>
  <c r="R85" i="36"/>
  <c r="Q85" i="36"/>
  <c r="P85" i="36"/>
  <c r="O85" i="36"/>
  <c r="N85" i="36"/>
  <c r="M85" i="36"/>
  <c r="L85" i="36"/>
  <c r="AR81" i="36"/>
  <c r="N151" i="13" s="1"/>
  <c r="AQ81" i="36"/>
  <c r="N140" i="13" s="1"/>
  <c r="AP81" i="36"/>
  <c r="N129" i="13" s="1"/>
  <c r="AR78" i="36"/>
  <c r="AQ78" i="36"/>
  <c r="N139" i="13" s="1"/>
  <c r="AP78" i="36"/>
  <c r="N128" i="13" s="1"/>
  <c r="AR75" i="36"/>
  <c r="N149" i="13" s="1"/>
  <c r="AQ75" i="36"/>
  <c r="AP75" i="36"/>
  <c r="N127" i="13" s="1"/>
  <c r="AR73" i="36"/>
  <c r="N148" i="13" s="1"/>
  <c r="AQ73" i="36"/>
  <c r="N137" i="13" s="1"/>
  <c r="AP73" i="36"/>
  <c r="AR70" i="36"/>
  <c r="N147" i="13" s="1"/>
  <c r="AQ70" i="36"/>
  <c r="N136" i="13" s="1"/>
  <c r="AP70" i="36"/>
  <c r="N125" i="13" s="1"/>
  <c r="AR67" i="36"/>
  <c r="AQ67" i="36"/>
  <c r="N135" i="13" s="1"/>
  <c r="AP67" i="36"/>
  <c r="N124" i="13" s="1"/>
  <c r="AR64" i="36"/>
  <c r="N145" i="13" s="1"/>
  <c r="AQ64" i="36"/>
  <c r="N134" i="13" s="1"/>
  <c r="AP64" i="36"/>
  <c r="AR61" i="36"/>
  <c r="N144" i="13" s="1"/>
  <c r="AQ61" i="36"/>
  <c r="N133" i="13" s="1"/>
  <c r="AP61" i="36"/>
  <c r="N122" i="13" s="1"/>
  <c r="AR58" i="36"/>
  <c r="N143" i="13" s="1"/>
  <c r="AQ58" i="36"/>
  <c r="N132" i="13" s="1"/>
  <c r="AP58" i="36"/>
  <c r="AR55" i="36"/>
  <c r="AQ55" i="36"/>
  <c r="N131" i="13" s="1"/>
  <c r="AP55" i="36"/>
  <c r="N120" i="13" s="1"/>
  <c r="AS53" i="36"/>
  <c r="N163" i="13" s="1"/>
  <c r="N45" i="36"/>
  <c r="M45" i="36"/>
  <c r="N55" i="13" s="1"/>
  <c r="N44" i="36"/>
  <c r="M44" i="36"/>
  <c r="N54" i="13" s="1"/>
  <c r="N43" i="36"/>
  <c r="N84" i="13" s="1"/>
  <c r="M43" i="36"/>
  <c r="N53" i="13" s="1"/>
  <c r="N41" i="36"/>
  <c r="N82" i="13" s="1"/>
  <c r="M41" i="36"/>
  <c r="N51" i="13" s="1"/>
  <c r="K38" i="36"/>
  <c r="J38" i="36"/>
  <c r="K37" i="36"/>
  <c r="J37" i="36"/>
  <c r="K36" i="36"/>
  <c r="J36" i="36"/>
  <c r="K35" i="36"/>
  <c r="J35" i="36"/>
  <c r="K34" i="36"/>
  <c r="J34" i="36"/>
  <c r="K33" i="36"/>
  <c r="J33" i="36"/>
  <c r="K32" i="36"/>
  <c r="J32" i="36"/>
  <c r="O30" i="36"/>
  <c r="N105" i="13" s="1"/>
  <c r="O29" i="36"/>
  <c r="N104" i="13" s="1"/>
  <c r="O28" i="36"/>
  <c r="N103" i="13" s="1"/>
  <c r="O27" i="36"/>
  <c r="N102" i="13" s="1"/>
  <c r="O26" i="36"/>
  <c r="N101" i="13" s="1"/>
  <c r="O25" i="36"/>
  <c r="N100" i="13" s="1"/>
  <c r="O24" i="36"/>
  <c r="N99" i="13" s="1"/>
  <c r="O23" i="36"/>
  <c r="N98" i="13" s="1"/>
  <c r="O22" i="36"/>
  <c r="N97" i="13" s="1"/>
  <c r="O21" i="36"/>
  <c r="N96" i="13" s="1"/>
  <c r="O20" i="36"/>
  <c r="N95" i="13" s="1"/>
  <c r="O19" i="36"/>
  <c r="N94" i="13" s="1"/>
  <c r="O18" i="36"/>
  <c r="N93" i="13" s="1"/>
  <c r="O17" i="36"/>
  <c r="N92" i="13" s="1"/>
  <c r="O16" i="36"/>
  <c r="N91" i="13" s="1"/>
  <c r="O15" i="36"/>
  <c r="N90" i="13" s="1"/>
  <c r="O14" i="36"/>
  <c r="N89" i="13" s="1"/>
  <c r="AV6" i="36"/>
  <c r="N15" i="13"/>
  <c r="AW5" i="36"/>
  <c r="AV5" i="36"/>
  <c r="AX4" i="36"/>
  <c r="AW4" i="36"/>
  <c r="AV4" i="36"/>
  <c r="N11" i="13"/>
  <c r="AO87" i="35"/>
  <c r="AN87" i="35"/>
  <c r="AC87" i="35"/>
  <c r="AB87" i="35"/>
  <c r="AA87" i="35"/>
  <c r="Z87" i="35"/>
  <c r="Y87" i="35"/>
  <c r="X87" i="35"/>
  <c r="W87" i="35"/>
  <c r="V87" i="35"/>
  <c r="U87" i="35"/>
  <c r="T87" i="35"/>
  <c r="S87" i="35"/>
  <c r="R87" i="35"/>
  <c r="Q87" i="35"/>
  <c r="P87" i="35"/>
  <c r="O87" i="35"/>
  <c r="N87" i="35"/>
  <c r="M87" i="35"/>
  <c r="L87" i="35"/>
  <c r="AO86" i="35"/>
  <c r="AN86" i="35"/>
  <c r="AC86" i="35"/>
  <c r="AB86" i="35"/>
  <c r="AA86" i="35"/>
  <c r="Z86" i="35"/>
  <c r="Y86" i="35"/>
  <c r="X86" i="35"/>
  <c r="W86" i="35"/>
  <c r="V86" i="35"/>
  <c r="U86" i="35"/>
  <c r="T86" i="35"/>
  <c r="S86" i="35"/>
  <c r="R86" i="35"/>
  <c r="Q86" i="35"/>
  <c r="P86" i="35"/>
  <c r="O86" i="35"/>
  <c r="N86" i="35"/>
  <c r="M86" i="35"/>
  <c r="L86" i="35"/>
  <c r="AO85" i="35"/>
  <c r="AN85" i="35"/>
  <c r="AC85" i="35"/>
  <c r="AB85" i="35"/>
  <c r="AA85" i="35"/>
  <c r="Z85" i="35"/>
  <c r="Y85" i="35"/>
  <c r="X85" i="35"/>
  <c r="W85" i="35"/>
  <c r="V85" i="35"/>
  <c r="U85" i="35"/>
  <c r="T85" i="35"/>
  <c r="S85" i="35"/>
  <c r="R85" i="35"/>
  <c r="Q85" i="35"/>
  <c r="P85" i="35"/>
  <c r="O85" i="35"/>
  <c r="N85" i="35"/>
  <c r="M85" i="35"/>
  <c r="L85" i="35"/>
  <c r="AR81" i="35"/>
  <c r="M151" i="13" s="1"/>
  <c r="AQ81" i="35"/>
  <c r="M140" i="13" s="1"/>
  <c r="AP81" i="35"/>
  <c r="AR78" i="35"/>
  <c r="M150" i="13" s="1"/>
  <c r="AQ78" i="35"/>
  <c r="M139" i="13" s="1"/>
  <c r="AP78" i="35"/>
  <c r="M128" i="13" s="1"/>
  <c r="AR75" i="35"/>
  <c r="M149" i="13" s="1"/>
  <c r="AQ75" i="35"/>
  <c r="M138" i="13" s="1"/>
  <c r="AP75" i="35"/>
  <c r="AR73" i="35"/>
  <c r="M148" i="13" s="1"/>
  <c r="AQ73" i="35"/>
  <c r="M137" i="13" s="1"/>
  <c r="AP73" i="35"/>
  <c r="AR70" i="35"/>
  <c r="M147" i="13" s="1"/>
  <c r="AQ70" i="35"/>
  <c r="M136" i="13" s="1"/>
  <c r="AP70" i="35"/>
  <c r="M125" i="13" s="1"/>
  <c r="AR67" i="35"/>
  <c r="AQ67" i="35"/>
  <c r="M135" i="13" s="1"/>
  <c r="AP67" i="35"/>
  <c r="M124" i="13" s="1"/>
  <c r="AR64" i="35"/>
  <c r="AQ64" i="35"/>
  <c r="M134" i="13" s="1"/>
  <c r="AP64" i="35"/>
  <c r="M123" i="13" s="1"/>
  <c r="AR61" i="35"/>
  <c r="M144" i="13" s="1"/>
  <c r="AQ61" i="35"/>
  <c r="M133" i="13" s="1"/>
  <c r="AP61" i="35"/>
  <c r="AS61" i="35" s="1"/>
  <c r="AT61" i="35" s="1"/>
  <c r="AR58" i="35"/>
  <c r="M143" i="13" s="1"/>
  <c r="AQ58" i="35"/>
  <c r="AP58" i="35"/>
  <c r="AR55" i="35"/>
  <c r="M142" i="13" s="1"/>
  <c r="AQ55" i="35"/>
  <c r="M131" i="13" s="1"/>
  <c r="AP55" i="35"/>
  <c r="M120" i="13" s="1"/>
  <c r="AS53" i="35"/>
  <c r="M163" i="13" s="1"/>
  <c r="N45" i="35"/>
  <c r="M45" i="35"/>
  <c r="M55" i="13" s="1"/>
  <c r="N44" i="35"/>
  <c r="M44" i="35"/>
  <c r="M54" i="13" s="1"/>
  <c r="N43" i="35"/>
  <c r="M84" i="13" s="1"/>
  <c r="M43" i="35"/>
  <c r="N41" i="35"/>
  <c r="M82" i="13" s="1"/>
  <c r="M41" i="35"/>
  <c r="M51" i="13" s="1"/>
  <c r="K38" i="35"/>
  <c r="J38" i="35"/>
  <c r="K37" i="35"/>
  <c r="J37" i="35"/>
  <c r="K36" i="35"/>
  <c r="J36" i="35"/>
  <c r="K35" i="35"/>
  <c r="J35" i="35"/>
  <c r="K34" i="35"/>
  <c r="J34" i="35"/>
  <c r="K33" i="35"/>
  <c r="J33" i="35"/>
  <c r="K32" i="35"/>
  <c r="J32" i="35"/>
  <c r="O30" i="35"/>
  <c r="M105" i="13" s="1"/>
  <c r="O29" i="35"/>
  <c r="M104" i="13" s="1"/>
  <c r="O28" i="35"/>
  <c r="M103" i="13" s="1"/>
  <c r="O27" i="35"/>
  <c r="M102" i="13" s="1"/>
  <c r="O26" i="35"/>
  <c r="M101" i="13" s="1"/>
  <c r="O25" i="35"/>
  <c r="M100" i="13" s="1"/>
  <c r="O24" i="35"/>
  <c r="M99" i="13" s="1"/>
  <c r="O23" i="35"/>
  <c r="M98" i="13" s="1"/>
  <c r="O22" i="35"/>
  <c r="M97" i="13" s="1"/>
  <c r="O21" i="35"/>
  <c r="M96" i="13" s="1"/>
  <c r="O20" i="35"/>
  <c r="M95" i="13" s="1"/>
  <c r="O19" i="35"/>
  <c r="M94" i="13" s="1"/>
  <c r="O18" i="35"/>
  <c r="M93" i="13" s="1"/>
  <c r="O17" i="35"/>
  <c r="M92" i="13" s="1"/>
  <c r="O16" i="35"/>
  <c r="M91" i="13" s="1"/>
  <c r="O15" i="35"/>
  <c r="M90" i="13" s="1"/>
  <c r="O14" i="35"/>
  <c r="M89" i="13" s="1"/>
  <c r="AV6" i="35"/>
  <c r="M15" i="13"/>
  <c r="AW5" i="35"/>
  <c r="AV5" i="35"/>
  <c r="AX4" i="35"/>
  <c r="AW4" i="35"/>
  <c r="AV4" i="35"/>
  <c r="M11" i="13"/>
  <c r="AO87" i="34"/>
  <c r="AN87" i="34"/>
  <c r="AC87" i="34"/>
  <c r="AB87" i="34"/>
  <c r="AA87" i="34"/>
  <c r="Z87" i="34"/>
  <c r="Y87" i="34"/>
  <c r="X87" i="34"/>
  <c r="W87" i="34"/>
  <c r="V87" i="34"/>
  <c r="U87" i="34"/>
  <c r="T87" i="34"/>
  <c r="S87" i="34"/>
  <c r="R87" i="34"/>
  <c r="Q87" i="34"/>
  <c r="P87" i="34"/>
  <c r="O87" i="34"/>
  <c r="N87" i="34"/>
  <c r="M87" i="34"/>
  <c r="L87" i="34"/>
  <c r="AO86" i="34"/>
  <c r="AN86" i="34"/>
  <c r="AC86" i="34"/>
  <c r="AB86" i="34"/>
  <c r="AA86" i="34"/>
  <c r="Z86" i="34"/>
  <c r="Y86" i="34"/>
  <c r="X86" i="34"/>
  <c r="W86" i="34"/>
  <c r="V86" i="34"/>
  <c r="U86" i="34"/>
  <c r="T86" i="34"/>
  <c r="S86" i="34"/>
  <c r="R86" i="34"/>
  <c r="Q86" i="34"/>
  <c r="P86" i="34"/>
  <c r="O86" i="34"/>
  <c r="N86" i="34"/>
  <c r="M86" i="34"/>
  <c r="L86" i="34"/>
  <c r="AO85" i="34"/>
  <c r="AN85" i="34"/>
  <c r="AC85" i="34"/>
  <c r="AB85" i="34"/>
  <c r="AA85" i="34"/>
  <c r="Z85" i="34"/>
  <c r="Y85" i="34"/>
  <c r="X85" i="34"/>
  <c r="W85" i="34"/>
  <c r="V85" i="34"/>
  <c r="U85" i="34"/>
  <c r="T85" i="34"/>
  <c r="S85" i="34"/>
  <c r="R85" i="34"/>
  <c r="Q85" i="34"/>
  <c r="P85" i="34"/>
  <c r="O85" i="34"/>
  <c r="N85" i="34"/>
  <c r="M85" i="34"/>
  <c r="L85" i="34"/>
  <c r="AR81" i="34"/>
  <c r="L151" i="13" s="1"/>
  <c r="AQ81" i="34"/>
  <c r="AP81" i="34"/>
  <c r="L129" i="13" s="1"/>
  <c r="AR78" i="34"/>
  <c r="L150" i="13" s="1"/>
  <c r="AQ78" i="34"/>
  <c r="L139" i="13" s="1"/>
  <c r="AP78" i="34"/>
  <c r="AR75" i="34"/>
  <c r="L149" i="13" s="1"/>
  <c r="AQ75" i="34"/>
  <c r="L138" i="13" s="1"/>
  <c r="AP75" i="34"/>
  <c r="L127" i="13" s="1"/>
  <c r="AR73" i="34"/>
  <c r="L148" i="13" s="1"/>
  <c r="AQ73" i="34"/>
  <c r="L137" i="13" s="1"/>
  <c r="AP73" i="34"/>
  <c r="AR70" i="34"/>
  <c r="L147" i="13" s="1"/>
  <c r="AQ70" i="34"/>
  <c r="L136" i="13" s="1"/>
  <c r="AP70" i="34"/>
  <c r="L125" i="13" s="1"/>
  <c r="AR67" i="34"/>
  <c r="L146" i="13" s="1"/>
  <c r="AQ67" i="34"/>
  <c r="L135" i="13" s="1"/>
  <c r="AP67" i="34"/>
  <c r="AR64" i="34"/>
  <c r="L145" i="13" s="1"/>
  <c r="AQ64" i="34"/>
  <c r="L134" i="13" s="1"/>
  <c r="AP64" i="34"/>
  <c r="L123" i="13" s="1"/>
  <c r="AR61" i="34"/>
  <c r="L144" i="13" s="1"/>
  <c r="AQ61" i="34"/>
  <c r="L133" i="13" s="1"/>
  <c r="AP61" i="34"/>
  <c r="AR58" i="34"/>
  <c r="L143" i="13" s="1"/>
  <c r="AQ58" i="34"/>
  <c r="AP58" i="34"/>
  <c r="L121" i="13" s="1"/>
  <c r="AR55" i="34"/>
  <c r="L142" i="13" s="1"/>
  <c r="AQ55" i="34"/>
  <c r="L131" i="13" s="1"/>
  <c r="AP55" i="34"/>
  <c r="AS53" i="34"/>
  <c r="L163" i="13" s="1"/>
  <c r="N45" i="34"/>
  <c r="M45" i="34"/>
  <c r="L55" i="13" s="1"/>
  <c r="N44" i="34"/>
  <c r="L85" i="13" s="1"/>
  <c r="M44" i="34"/>
  <c r="N43" i="34"/>
  <c r="M43" i="34"/>
  <c r="L53" i="13" s="1"/>
  <c r="N41" i="34"/>
  <c r="O46" i="34" s="1"/>
  <c r="L118" i="13" s="1"/>
  <c r="M41" i="34"/>
  <c r="L51" i="13" s="1"/>
  <c r="K38" i="34"/>
  <c r="J38" i="34"/>
  <c r="K37" i="34"/>
  <c r="J37" i="34"/>
  <c r="K36" i="34"/>
  <c r="J36" i="34"/>
  <c r="K35" i="34"/>
  <c r="J35" i="34"/>
  <c r="K34" i="34"/>
  <c r="J34" i="34"/>
  <c r="K33" i="34"/>
  <c r="J33" i="34"/>
  <c r="K32" i="34"/>
  <c r="J32" i="34"/>
  <c r="O30" i="34"/>
  <c r="L105" i="13" s="1"/>
  <c r="O29" i="34"/>
  <c r="L104" i="13" s="1"/>
  <c r="O28" i="34"/>
  <c r="L103" i="13" s="1"/>
  <c r="O27" i="34"/>
  <c r="L102" i="13" s="1"/>
  <c r="O26" i="34"/>
  <c r="L101" i="13" s="1"/>
  <c r="O25" i="34"/>
  <c r="L100" i="13" s="1"/>
  <c r="O24" i="34"/>
  <c r="L99" i="13" s="1"/>
  <c r="O23" i="34"/>
  <c r="L98" i="13" s="1"/>
  <c r="O22" i="34"/>
  <c r="L97" i="13" s="1"/>
  <c r="O21" i="34"/>
  <c r="L96" i="13" s="1"/>
  <c r="O20" i="34"/>
  <c r="L95" i="13" s="1"/>
  <c r="O19" i="34"/>
  <c r="L94" i="13" s="1"/>
  <c r="O18" i="34"/>
  <c r="L93" i="13" s="1"/>
  <c r="O17" i="34"/>
  <c r="L92" i="13" s="1"/>
  <c r="O16" i="34"/>
  <c r="L91" i="13" s="1"/>
  <c r="O15" i="34"/>
  <c r="L90" i="13" s="1"/>
  <c r="O14" i="34"/>
  <c r="L89" i="13" s="1"/>
  <c r="AV6" i="34"/>
  <c r="L15" i="13"/>
  <c r="AW5" i="34"/>
  <c r="AV5" i="34"/>
  <c r="AX4" i="34"/>
  <c r="AW4" i="34"/>
  <c r="AV4" i="34"/>
  <c r="L11" i="13"/>
  <c r="AO87" i="33"/>
  <c r="AN87" i="33"/>
  <c r="AC87" i="33"/>
  <c r="AB87" i="33"/>
  <c r="AA87" i="33"/>
  <c r="Z87" i="33"/>
  <c r="Y87" i="33"/>
  <c r="X87" i="33"/>
  <c r="W87" i="33"/>
  <c r="V87" i="33"/>
  <c r="U87" i="33"/>
  <c r="T87" i="33"/>
  <c r="S87" i="33"/>
  <c r="R87" i="33"/>
  <c r="Q87" i="33"/>
  <c r="P87" i="33"/>
  <c r="O87" i="33"/>
  <c r="N87" i="33"/>
  <c r="M87" i="33"/>
  <c r="L87" i="33"/>
  <c r="AO86" i="33"/>
  <c r="AN86" i="33"/>
  <c r="AC86" i="33"/>
  <c r="AB86" i="33"/>
  <c r="AA86" i="33"/>
  <c r="Z86" i="33"/>
  <c r="Y86" i="33"/>
  <c r="X86" i="33"/>
  <c r="W86" i="33"/>
  <c r="V86" i="33"/>
  <c r="U86" i="33"/>
  <c r="T86" i="33"/>
  <c r="S86" i="33"/>
  <c r="R86" i="33"/>
  <c r="Q86" i="33"/>
  <c r="P86" i="33"/>
  <c r="O86" i="33"/>
  <c r="N86" i="33"/>
  <c r="M86" i="33"/>
  <c r="L86" i="33"/>
  <c r="AO85" i="33"/>
  <c r="AN85" i="33"/>
  <c r="AC85" i="33"/>
  <c r="AB85" i="33"/>
  <c r="AA85" i="33"/>
  <c r="Z85" i="33"/>
  <c r="Y85" i="33"/>
  <c r="X85" i="33"/>
  <c r="W85" i="33"/>
  <c r="V85" i="33"/>
  <c r="U85" i="33"/>
  <c r="T85" i="33"/>
  <c r="S85" i="33"/>
  <c r="R85" i="33"/>
  <c r="Q85" i="33"/>
  <c r="P85" i="33"/>
  <c r="O85" i="33"/>
  <c r="N85" i="33"/>
  <c r="M85" i="33"/>
  <c r="L85" i="33"/>
  <c r="AR81" i="33"/>
  <c r="K151" i="13" s="1"/>
  <c r="AQ81" i="33"/>
  <c r="K140" i="13" s="1"/>
  <c r="AP81" i="33"/>
  <c r="AR78" i="33"/>
  <c r="AQ78" i="33"/>
  <c r="K139" i="13" s="1"/>
  <c r="AP78" i="33"/>
  <c r="K128" i="13" s="1"/>
  <c r="AR75" i="33"/>
  <c r="K149" i="13" s="1"/>
  <c r="AQ75" i="33"/>
  <c r="K138" i="13" s="1"/>
  <c r="AP75" i="33"/>
  <c r="K127" i="13" s="1"/>
  <c r="AR73" i="33"/>
  <c r="K148" i="13" s="1"/>
  <c r="AQ73" i="33"/>
  <c r="K137" i="13" s="1"/>
  <c r="AP73" i="33"/>
  <c r="K126" i="13" s="1"/>
  <c r="AR70" i="33"/>
  <c r="K147" i="13" s="1"/>
  <c r="AQ70" i="33"/>
  <c r="K136" i="13" s="1"/>
  <c r="AP70" i="33"/>
  <c r="K125" i="13" s="1"/>
  <c r="AR67" i="33"/>
  <c r="AQ67" i="33"/>
  <c r="K135" i="13" s="1"/>
  <c r="AP67" i="33"/>
  <c r="K124" i="13" s="1"/>
  <c r="AR64" i="33"/>
  <c r="K145" i="13" s="1"/>
  <c r="AQ64" i="33"/>
  <c r="K134" i="13" s="1"/>
  <c r="AP64" i="33"/>
  <c r="K123" i="13" s="1"/>
  <c r="AR61" i="33"/>
  <c r="K144" i="13" s="1"/>
  <c r="AQ61" i="33"/>
  <c r="K133" i="13" s="1"/>
  <c r="AP61" i="33"/>
  <c r="AR58" i="33"/>
  <c r="K143" i="13" s="1"/>
  <c r="AQ58" i="33"/>
  <c r="K132" i="13" s="1"/>
  <c r="AP58" i="33"/>
  <c r="AR55" i="33"/>
  <c r="K142" i="13" s="1"/>
  <c r="AQ55" i="33"/>
  <c r="K131" i="13" s="1"/>
  <c r="AP55" i="33"/>
  <c r="K120" i="13" s="1"/>
  <c r="AS53" i="33"/>
  <c r="K163" i="13" s="1"/>
  <c r="N45" i="33"/>
  <c r="M45" i="33"/>
  <c r="K55" i="13" s="1"/>
  <c r="N44" i="33"/>
  <c r="M44" i="33"/>
  <c r="K54" i="13" s="1"/>
  <c r="N43" i="33"/>
  <c r="K84" i="13" s="1"/>
  <c r="M43" i="33"/>
  <c r="N41" i="33"/>
  <c r="K82" i="13" s="1"/>
  <c r="M41" i="33"/>
  <c r="K51" i="13" s="1"/>
  <c r="K38" i="33"/>
  <c r="J38" i="33"/>
  <c r="K37" i="33"/>
  <c r="J37" i="33"/>
  <c r="K36" i="33"/>
  <c r="J36" i="33"/>
  <c r="K35" i="33"/>
  <c r="J35" i="33"/>
  <c r="K34" i="33"/>
  <c r="J34" i="33"/>
  <c r="K33" i="33"/>
  <c r="J33" i="33"/>
  <c r="K32" i="33"/>
  <c r="J32" i="33"/>
  <c r="O30" i="33"/>
  <c r="K105" i="13" s="1"/>
  <c r="O29" i="33"/>
  <c r="K104" i="13" s="1"/>
  <c r="O28" i="33"/>
  <c r="K103" i="13" s="1"/>
  <c r="O27" i="33"/>
  <c r="K102" i="13" s="1"/>
  <c r="O26" i="33"/>
  <c r="K101" i="13" s="1"/>
  <c r="O25" i="33"/>
  <c r="K100" i="13" s="1"/>
  <c r="O24" i="33"/>
  <c r="K99" i="13" s="1"/>
  <c r="O23" i="33"/>
  <c r="K98" i="13" s="1"/>
  <c r="O22" i="33"/>
  <c r="K97" i="13" s="1"/>
  <c r="O21" i="33"/>
  <c r="K96" i="13" s="1"/>
  <c r="O20" i="33"/>
  <c r="K95" i="13" s="1"/>
  <c r="O19" i="33"/>
  <c r="K94" i="13" s="1"/>
  <c r="O18" i="33"/>
  <c r="K93" i="13" s="1"/>
  <c r="O17" i="33"/>
  <c r="K92" i="13" s="1"/>
  <c r="O16" i="33"/>
  <c r="K91" i="13" s="1"/>
  <c r="O15" i="33"/>
  <c r="K90" i="13" s="1"/>
  <c r="O14" i="33"/>
  <c r="K89" i="13" s="1"/>
  <c r="AV6" i="33"/>
  <c r="K15" i="13"/>
  <c r="AW5" i="33"/>
  <c r="AV5" i="33"/>
  <c r="AX4" i="33"/>
  <c r="AW4" i="33"/>
  <c r="AV4" i="33"/>
  <c r="K11" i="13"/>
  <c r="AO87" i="32"/>
  <c r="AN87" i="32"/>
  <c r="AC87" i="32"/>
  <c r="AB87" i="32"/>
  <c r="AA87" i="32"/>
  <c r="Z87" i="32"/>
  <c r="Y87" i="32"/>
  <c r="X87" i="32"/>
  <c r="W87" i="32"/>
  <c r="V87" i="32"/>
  <c r="U87" i="32"/>
  <c r="T87" i="32"/>
  <c r="S87" i="32"/>
  <c r="R87" i="32"/>
  <c r="Q87" i="32"/>
  <c r="P87" i="32"/>
  <c r="O87" i="32"/>
  <c r="N87" i="32"/>
  <c r="M87" i="32"/>
  <c r="L87" i="32"/>
  <c r="AO86" i="32"/>
  <c r="AN86" i="32"/>
  <c r="AC86" i="32"/>
  <c r="AB86" i="32"/>
  <c r="AA86" i="32"/>
  <c r="Z86" i="32"/>
  <c r="Y86" i="32"/>
  <c r="X86" i="32"/>
  <c r="W86" i="32"/>
  <c r="V86" i="32"/>
  <c r="U86" i="32"/>
  <c r="T86" i="32"/>
  <c r="S86" i="32"/>
  <c r="R86" i="32"/>
  <c r="Q86" i="32"/>
  <c r="P86" i="32"/>
  <c r="O86" i="32"/>
  <c r="N86" i="32"/>
  <c r="M86" i="32"/>
  <c r="L86" i="32"/>
  <c r="AO85" i="32"/>
  <c r="AN85" i="32"/>
  <c r="AC85" i="32"/>
  <c r="AB85" i="32"/>
  <c r="AA85" i="32"/>
  <c r="Z85" i="32"/>
  <c r="Y85" i="32"/>
  <c r="X85" i="32"/>
  <c r="W85" i="32"/>
  <c r="V85" i="32"/>
  <c r="U85" i="32"/>
  <c r="T85" i="32"/>
  <c r="S85" i="32"/>
  <c r="R85" i="32"/>
  <c r="Q85" i="32"/>
  <c r="P85" i="32"/>
  <c r="O85" i="32"/>
  <c r="N85" i="32"/>
  <c r="M85" i="32"/>
  <c r="L85" i="32"/>
  <c r="AR81" i="32"/>
  <c r="J151" i="13" s="1"/>
  <c r="AQ81" i="32"/>
  <c r="J140" i="13" s="1"/>
  <c r="AP81" i="32"/>
  <c r="J129" i="13" s="1"/>
  <c r="AR78" i="32"/>
  <c r="AQ78" i="32"/>
  <c r="J139" i="13" s="1"/>
  <c r="AP78" i="32"/>
  <c r="J128" i="13" s="1"/>
  <c r="AR75" i="32"/>
  <c r="J149" i="13" s="1"/>
  <c r="AQ75" i="32"/>
  <c r="J138" i="13" s="1"/>
  <c r="AP75" i="32"/>
  <c r="J127" i="13" s="1"/>
  <c r="AR73" i="32"/>
  <c r="J148" i="13" s="1"/>
  <c r="AQ73" i="32"/>
  <c r="J137" i="13" s="1"/>
  <c r="AP73" i="32"/>
  <c r="J126" i="13" s="1"/>
  <c r="AR70" i="32"/>
  <c r="J147" i="13" s="1"/>
  <c r="AQ70" i="32"/>
  <c r="J136" i="13" s="1"/>
  <c r="AP70" i="32"/>
  <c r="AR67" i="32"/>
  <c r="AQ67" i="32"/>
  <c r="J135" i="13" s="1"/>
  <c r="AP67" i="32"/>
  <c r="J124" i="13" s="1"/>
  <c r="AR64" i="32"/>
  <c r="J145" i="13" s="1"/>
  <c r="AQ64" i="32"/>
  <c r="J134" i="13" s="1"/>
  <c r="AP64" i="32"/>
  <c r="J123" i="13" s="1"/>
  <c r="AR61" i="32"/>
  <c r="J144" i="13" s="1"/>
  <c r="AQ61" i="32"/>
  <c r="J133" i="13" s="1"/>
  <c r="AP61" i="32"/>
  <c r="J122" i="13" s="1"/>
  <c r="AR58" i="32"/>
  <c r="J143" i="13" s="1"/>
  <c r="AQ58" i="32"/>
  <c r="AP58" i="32"/>
  <c r="AR55" i="32"/>
  <c r="AQ55" i="32"/>
  <c r="J131" i="13" s="1"/>
  <c r="AP55" i="32"/>
  <c r="J120" i="13" s="1"/>
  <c r="AS53" i="32"/>
  <c r="J163" i="13" s="1"/>
  <c r="N45" i="32"/>
  <c r="O45" i="32" s="1"/>
  <c r="J117" i="13" s="1"/>
  <c r="M45" i="32"/>
  <c r="J55" i="13" s="1"/>
  <c r="N44" i="32"/>
  <c r="M44" i="32"/>
  <c r="J54" i="13" s="1"/>
  <c r="N43" i="32"/>
  <c r="J84" i="13" s="1"/>
  <c r="M43" i="32"/>
  <c r="N41" i="32"/>
  <c r="J82" i="13" s="1"/>
  <c r="M41" i="32"/>
  <c r="J51" i="13" s="1"/>
  <c r="K38" i="32"/>
  <c r="J38" i="32"/>
  <c r="K37" i="32"/>
  <c r="J37" i="32"/>
  <c r="K36" i="32"/>
  <c r="J36" i="32"/>
  <c r="K35" i="32"/>
  <c r="J35" i="32"/>
  <c r="K34" i="32"/>
  <c r="J34" i="32"/>
  <c r="K33" i="32"/>
  <c r="J33" i="32"/>
  <c r="K32" i="32"/>
  <c r="J32" i="32"/>
  <c r="O30" i="32"/>
  <c r="J105" i="13" s="1"/>
  <c r="O29" i="32"/>
  <c r="J104" i="13" s="1"/>
  <c r="O28" i="32"/>
  <c r="J103" i="13" s="1"/>
  <c r="O27" i="32"/>
  <c r="J102" i="13" s="1"/>
  <c r="O26" i="32"/>
  <c r="J101" i="13" s="1"/>
  <c r="O25" i="32"/>
  <c r="J100" i="13" s="1"/>
  <c r="O24" i="32"/>
  <c r="J99" i="13" s="1"/>
  <c r="O23" i="32"/>
  <c r="J98" i="13" s="1"/>
  <c r="O22" i="32"/>
  <c r="J97" i="13" s="1"/>
  <c r="O21" i="32"/>
  <c r="J96" i="13" s="1"/>
  <c r="O20" i="32"/>
  <c r="J95" i="13" s="1"/>
  <c r="O19" i="32"/>
  <c r="J94" i="13" s="1"/>
  <c r="O18" i="32"/>
  <c r="J93" i="13" s="1"/>
  <c r="O17" i="32"/>
  <c r="J92" i="13" s="1"/>
  <c r="O16" i="32"/>
  <c r="J91" i="13" s="1"/>
  <c r="O15" i="32"/>
  <c r="J90" i="13" s="1"/>
  <c r="O14" i="32"/>
  <c r="J89" i="13" s="1"/>
  <c r="AV6" i="32"/>
  <c r="J15" i="13"/>
  <c r="AW5" i="32"/>
  <c r="AV5" i="32"/>
  <c r="AX4" i="32"/>
  <c r="AW4" i="32"/>
  <c r="AV4" i="32"/>
  <c r="J11" i="13"/>
  <c r="AO87" i="31"/>
  <c r="AN87" i="31"/>
  <c r="AC87" i="31"/>
  <c r="AB87" i="31"/>
  <c r="AA87" i="31"/>
  <c r="Z87" i="31"/>
  <c r="Y87" i="31"/>
  <c r="X87" i="31"/>
  <c r="W87" i="31"/>
  <c r="V87" i="31"/>
  <c r="U87" i="31"/>
  <c r="T87" i="31"/>
  <c r="S87" i="31"/>
  <c r="R87" i="31"/>
  <c r="Q87" i="31"/>
  <c r="P87" i="31"/>
  <c r="O87" i="31"/>
  <c r="N87" i="31"/>
  <c r="M87" i="31"/>
  <c r="L87" i="31"/>
  <c r="AO86" i="31"/>
  <c r="AN86" i="31"/>
  <c r="AC86" i="31"/>
  <c r="AB86" i="31"/>
  <c r="AA86" i="31"/>
  <c r="Z86" i="31"/>
  <c r="Y86" i="31"/>
  <c r="X86" i="31"/>
  <c r="W86" i="31"/>
  <c r="V86" i="31"/>
  <c r="U86" i="31"/>
  <c r="T86" i="31"/>
  <c r="S86" i="31"/>
  <c r="R86" i="31"/>
  <c r="Q86" i="31"/>
  <c r="P86" i="31"/>
  <c r="O86" i="31"/>
  <c r="N86" i="31"/>
  <c r="M86" i="31"/>
  <c r="L86" i="31"/>
  <c r="AO85" i="31"/>
  <c r="AN85" i="31"/>
  <c r="AC85" i="31"/>
  <c r="AB85" i="31"/>
  <c r="AA85" i="31"/>
  <c r="Z85" i="31"/>
  <c r="Y85" i="31"/>
  <c r="X85" i="31"/>
  <c r="W85" i="31"/>
  <c r="V85" i="31"/>
  <c r="U85" i="31"/>
  <c r="T85" i="31"/>
  <c r="S85" i="31"/>
  <c r="R85" i="31"/>
  <c r="Q85" i="31"/>
  <c r="P85" i="31"/>
  <c r="O85" i="31"/>
  <c r="N85" i="31"/>
  <c r="M85" i="31"/>
  <c r="L85" i="31"/>
  <c r="AR81" i="31"/>
  <c r="I151" i="13" s="1"/>
  <c r="AQ81" i="31"/>
  <c r="I140" i="13" s="1"/>
  <c r="AP81" i="31"/>
  <c r="AR78" i="31"/>
  <c r="AQ78" i="31"/>
  <c r="I139" i="13" s="1"/>
  <c r="AP78" i="31"/>
  <c r="I128" i="13" s="1"/>
  <c r="AR75" i="31"/>
  <c r="I149" i="13" s="1"/>
  <c r="AQ75" i="31"/>
  <c r="I138" i="13" s="1"/>
  <c r="AP75" i="31"/>
  <c r="I127" i="13" s="1"/>
  <c r="AR73" i="31"/>
  <c r="I148" i="13" s="1"/>
  <c r="AQ73" i="31"/>
  <c r="I137" i="13" s="1"/>
  <c r="AP73" i="31"/>
  <c r="AR70" i="31"/>
  <c r="I147" i="13" s="1"/>
  <c r="AQ70" i="31"/>
  <c r="I136" i="13" s="1"/>
  <c r="AP70" i="31"/>
  <c r="AR67" i="31"/>
  <c r="I146" i="13" s="1"/>
  <c r="AQ67" i="31"/>
  <c r="I135" i="13" s="1"/>
  <c r="AP67" i="31"/>
  <c r="I124" i="13" s="1"/>
  <c r="AR64" i="31"/>
  <c r="I145" i="13" s="1"/>
  <c r="AQ64" i="31"/>
  <c r="I134" i="13" s="1"/>
  <c r="AP64" i="31"/>
  <c r="AR61" i="31"/>
  <c r="I144" i="13" s="1"/>
  <c r="AQ61" i="31"/>
  <c r="I133" i="13" s="1"/>
  <c r="AP61" i="31"/>
  <c r="I122" i="13" s="1"/>
  <c r="AR58" i="31"/>
  <c r="I143" i="13" s="1"/>
  <c r="AQ58" i="31"/>
  <c r="I132" i="13" s="1"/>
  <c r="AP58" i="31"/>
  <c r="I121" i="13" s="1"/>
  <c r="AR55" i="31"/>
  <c r="AQ55" i="31"/>
  <c r="I131" i="13" s="1"/>
  <c r="AP55" i="31"/>
  <c r="I120" i="13" s="1"/>
  <c r="AS53" i="31"/>
  <c r="I163" i="13" s="1"/>
  <c r="N45" i="31"/>
  <c r="M45" i="31"/>
  <c r="I55" i="13" s="1"/>
  <c r="N44" i="31"/>
  <c r="M44" i="31"/>
  <c r="I54" i="13" s="1"/>
  <c r="N43" i="31"/>
  <c r="I84" i="13" s="1"/>
  <c r="M43" i="31"/>
  <c r="N41" i="31"/>
  <c r="I82" i="13" s="1"/>
  <c r="M41" i="31"/>
  <c r="I51" i="13" s="1"/>
  <c r="K38" i="31"/>
  <c r="J38" i="31"/>
  <c r="K37" i="31"/>
  <c r="J37" i="31"/>
  <c r="K36" i="31"/>
  <c r="J36" i="31"/>
  <c r="K35" i="31"/>
  <c r="J35" i="31"/>
  <c r="K34" i="31"/>
  <c r="J34" i="31"/>
  <c r="K33" i="31"/>
  <c r="J33" i="31"/>
  <c r="K32" i="31"/>
  <c r="J32" i="31"/>
  <c r="O30" i="31"/>
  <c r="I105" i="13" s="1"/>
  <c r="O29" i="31"/>
  <c r="I104" i="13" s="1"/>
  <c r="O28" i="31"/>
  <c r="I103" i="13" s="1"/>
  <c r="O27" i="31"/>
  <c r="I102" i="13" s="1"/>
  <c r="O26" i="31"/>
  <c r="I101" i="13" s="1"/>
  <c r="O25" i="31"/>
  <c r="I100" i="13" s="1"/>
  <c r="O24" i="31"/>
  <c r="I99" i="13" s="1"/>
  <c r="O23" i="31"/>
  <c r="I98" i="13" s="1"/>
  <c r="O22" i="31"/>
  <c r="I97" i="13" s="1"/>
  <c r="O21" i="31"/>
  <c r="I96" i="13" s="1"/>
  <c r="O20" i="31"/>
  <c r="I95" i="13" s="1"/>
  <c r="O19" i="31"/>
  <c r="I94" i="13" s="1"/>
  <c r="O18" i="31"/>
  <c r="I93" i="13" s="1"/>
  <c r="O17" i="31"/>
  <c r="I92" i="13" s="1"/>
  <c r="O16" i="31"/>
  <c r="I91" i="13" s="1"/>
  <c r="O15" i="31"/>
  <c r="I90" i="13" s="1"/>
  <c r="O14" i="31"/>
  <c r="I89" i="13" s="1"/>
  <c r="AV6" i="31"/>
  <c r="I15" i="13"/>
  <c r="AW5" i="31"/>
  <c r="AV5" i="31"/>
  <c r="AX4" i="31"/>
  <c r="AW4" i="31"/>
  <c r="AV4" i="31"/>
  <c r="I11" i="13"/>
  <c r="AO87" i="30"/>
  <c r="AN87" i="30"/>
  <c r="AC87" i="30"/>
  <c r="AB87" i="30"/>
  <c r="AA87" i="30"/>
  <c r="Z87" i="30"/>
  <c r="Y87" i="30"/>
  <c r="X87" i="30"/>
  <c r="W87" i="30"/>
  <c r="V87" i="30"/>
  <c r="U87" i="30"/>
  <c r="T87" i="30"/>
  <c r="S87" i="30"/>
  <c r="R87" i="30"/>
  <c r="Q87" i="30"/>
  <c r="P87" i="30"/>
  <c r="O87" i="30"/>
  <c r="N87" i="30"/>
  <c r="M87" i="30"/>
  <c r="L87" i="30"/>
  <c r="AO86" i="30"/>
  <c r="AN86" i="30"/>
  <c r="AC86" i="30"/>
  <c r="AB86" i="30"/>
  <c r="AA86" i="30"/>
  <c r="Z86" i="30"/>
  <c r="Y86" i="30"/>
  <c r="X86" i="30"/>
  <c r="W86" i="30"/>
  <c r="V86" i="30"/>
  <c r="U86" i="30"/>
  <c r="T86" i="30"/>
  <c r="S86" i="30"/>
  <c r="R86" i="30"/>
  <c r="Q86" i="30"/>
  <c r="P86" i="30"/>
  <c r="O86" i="30"/>
  <c r="N86" i="30"/>
  <c r="M86" i="30"/>
  <c r="L86" i="30"/>
  <c r="AO85" i="30"/>
  <c r="AN85" i="30"/>
  <c r="AC85" i="30"/>
  <c r="AB85" i="30"/>
  <c r="AA85" i="30"/>
  <c r="Z85" i="30"/>
  <c r="Y85" i="30"/>
  <c r="X85" i="30"/>
  <c r="W85" i="30"/>
  <c r="V85" i="30"/>
  <c r="U85" i="30"/>
  <c r="T85" i="30"/>
  <c r="S85" i="30"/>
  <c r="R85" i="30"/>
  <c r="Q85" i="30"/>
  <c r="P85" i="30"/>
  <c r="O85" i="30"/>
  <c r="N85" i="30"/>
  <c r="M85" i="30"/>
  <c r="L85" i="30"/>
  <c r="AR81" i="30"/>
  <c r="H151" i="13" s="1"/>
  <c r="AQ81" i="30"/>
  <c r="H140" i="13" s="1"/>
  <c r="AP81" i="30"/>
  <c r="AR78" i="30"/>
  <c r="H150" i="13" s="1"/>
  <c r="AQ78" i="30"/>
  <c r="H139" i="13" s="1"/>
  <c r="AP78" i="30"/>
  <c r="H128" i="13" s="1"/>
  <c r="AR75" i="30"/>
  <c r="H149" i="13" s="1"/>
  <c r="AQ75" i="30"/>
  <c r="H138" i="13" s="1"/>
  <c r="AP75" i="30"/>
  <c r="H127" i="13" s="1"/>
  <c r="AR73" i="30"/>
  <c r="H148" i="13" s="1"/>
  <c r="AQ73" i="30"/>
  <c r="H137" i="13" s="1"/>
  <c r="AP73" i="30"/>
  <c r="AR70" i="30"/>
  <c r="H147" i="13" s="1"/>
  <c r="AQ70" i="30"/>
  <c r="H136" i="13" s="1"/>
  <c r="AP70" i="30"/>
  <c r="H125" i="13" s="1"/>
  <c r="AR67" i="30"/>
  <c r="H146" i="13" s="1"/>
  <c r="AQ67" i="30"/>
  <c r="H135" i="13" s="1"/>
  <c r="AP67" i="30"/>
  <c r="H124" i="13" s="1"/>
  <c r="AR64" i="30"/>
  <c r="H145" i="13" s="1"/>
  <c r="AQ64" i="30"/>
  <c r="H134" i="13" s="1"/>
  <c r="AP64" i="30"/>
  <c r="H123" i="13" s="1"/>
  <c r="AR61" i="30"/>
  <c r="H144" i="13" s="1"/>
  <c r="AQ61" i="30"/>
  <c r="H133" i="13" s="1"/>
  <c r="AP61" i="30"/>
  <c r="AR58" i="30"/>
  <c r="H143" i="13" s="1"/>
  <c r="AQ58" i="30"/>
  <c r="H132" i="13" s="1"/>
  <c r="AP58" i="30"/>
  <c r="AR55" i="30"/>
  <c r="AQ55" i="30"/>
  <c r="H131" i="13" s="1"/>
  <c r="AP55" i="30"/>
  <c r="H120" i="13" s="1"/>
  <c r="AS53" i="30"/>
  <c r="H163" i="13" s="1"/>
  <c r="N45" i="30"/>
  <c r="M45" i="30"/>
  <c r="H55" i="13" s="1"/>
  <c r="N44" i="30"/>
  <c r="M44" i="30"/>
  <c r="H54" i="13" s="1"/>
  <c r="N43" i="30"/>
  <c r="H84" i="13" s="1"/>
  <c r="M43" i="30"/>
  <c r="H53" i="13" s="1"/>
  <c r="N41" i="30"/>
  <c r="H82" i="13" s="1"/>
  <c r="M41" i="30"/>
  <c r="H51" i="13" s="1"/>
  <c r="K38" i="30"/>
  <c r="J38" i="30"/>
  <c r="K37" i="30"/>
  <c r="J37" i="30"/>
  <c r="K36" i="30"/>
  <c r="J36" i="30"/>
  <c r="K35" i="30"/>
  <c r="J35" i="30"/>
  <c r="K34" i="30"/>
  <c r="J34" i="30"/>
  <c r="K33" i="30"/>
  <c r="J33" i="30"/>
  <c r="K32" i="30"/>
  <c r="J32" i="30"/>
  <c r="O30" i="30"/>
  <c r="H105" i="13" s="1"/>
  <c r="O29" i="30"/>
  <c r="H104" i="13" s="1"/>
  <c r="O28" i="30"/>
  <c r="H103" i="13" s="1"/>
  <c r="O27" i="30"/>
  <c r="H102" i="13" s="1"/>
  <c r="O26" i="30"/>
  <c r="H101" i="13" s="1"/>
  <c r="O25" i="30"/>
  <c r="H100" i="13" s="1"/>
  <c r="O24" i="30"/>
  <c r="H99" i="13" s="1"/>
  <c r="O23" i="30"/>
  <c r="H98" i="13" s="1"/>
  <c r="O22" i="30"/>
  <c r="H97" i="13" s="1"/>
  <c r="O21" i="30"/>
  <c r="H96" i="13" s="1"/>
  <c r="O20" i="30"/>
  <c r="H95" i="13" s="1"/>
  <c r="O19" i="30"/>
  <c r="H94" i="13" s="1"/>
  <c r="O18" i="30"/>
  <c r="H93" i="13" s="1"/>
  <c r="O17" i="30"/>
  <c r="H92" i="13" s="1"/>
  <c r="O16" i="30"/>
  <c r="H91" i="13" s="1"/>
  <c r="O15" i="30"/>
  <c r="H90" i="13" s="1"/>
  <c r="O14" i="30"/>
  <c r="H89" i="13" s="1"/>
  <c r="AV6" i="30"/>
  <c r="H15" i="13"/>
  <c r="AW5" i="30"/>
  <c r="AV5" i="30"/>
  <c r="AX4" i="30"/>
  <c r="AW4" i="30"/>
  <c r="AV4" i="30"/>
  <c r="H11" i="13"/>
  <c r="AO87" i="29"/>
  <c r="AN87" i="29"/>
  <c r="AC87" i="29"/>
  <c r="AB87" i="29"/>
  <c r="AA87" i="29"/>
  <c r="Z87" i="29"/>
  <c r="Y87" i="29"/>
  <c r="X87" i="29"/>
  <c r="W87" i="29"/>
  <c r="V87" i="29"/>
  <c r="U87" i="29"/>
  <c r="T87" i="29"/>
  <c r="S87" i="29"/>
  <c r="R87" i="29"/>
  <c r="Q87" i="29"/>
  <c r="P87" i="29"/>
  <c r="O87" i="29"/>
  <c r="N87" i="29"/>
  <c r="M87" i="29"/>
  <c r="L87" i="29"/>
  <c r="AO86" i="29"/>
  <c r="AN86" i="29"/>
  <c r="AC86" i="29"/>
  <c r="AB86" i="29"/>
  <c r="AA86" i="29"/>
  <c r="Z86" i="29"/>
  <c r="Y86" i="29"/>
  <c r="X86" i="29"/>
  <c r="W86" i="29"/>
  <c r="V86" i="29"/>
  <c r="U86" i="29"/>
  <c r="T86" i="29"/>
  <c r="S86" i="29"/>
  <c r="R86" i="29"/>
  <c r="Q86" i="29"/>
  <c r="P86" i="29"/>
  <c r="O86" i="29"/>
  <c r="N86" i="29"/>
  <c r="M86" i="29"/>
  <c r="L86" i="29"/>
  <c r="AO85" i="29"/>
  <c r="AN85" i="29"/>
  <c r="AC85" i="29"/>
  <c r="AB85" i="29"/>
  <c r="AA85" i="29"/>
  <c r="Z85" i="29"/>
  <c r="Y85" i="29"/>
  <c r="X85" i="29"/>
  <c r="W85" i="29"/>
  <c r="V85" i="29"/>
  <c r="U85" i="29"/>
  <c r="T85" i="29"/>
  <c r="S85" i="29"/>
  <c r="R85" i="29"/>
  <c r="Q85" i="29"/>
  <c r="P85" i="29"/>
  <c r="O85" i="29"/>
  <c r="N85" i="29"/>
  <c r="M85" i="29"/>
  <c r="L85" i="29"/>
  <c r="AR81" i="29"/>
  <c r="G151" i="13" s="1"/>
  <c r="AQ81" i="29"/>
  <c r="G140" i="13" s="1"/>
  <c r="AP81" i="29"/>
  <c r="G129" i="13" s="1"/>
  <c r="AR78" i="29"/>
  <c r="G150" i="13" s="1"/>
  <c r="AQ78" i="29"/>
  <c r="G139" i="13" s="1"/>
  <c r="AP78" i="29"/>
  <c r="G128" i="13" s="1"/>
  <c r="AR75" i="29"/>
  <c r="G149" i="13" s="1"/>
  <c r="AQ75" i="29"/>
  <c r="AP75" i="29"/>
  <c r="G127" i="13" s="1"/>
  <c r="AR73" i="29"/>
  <c r="G148" i="13" s="1"/>
  <c r="AQ73" i="29"/>
  <c r="G137" i="13" s="1"/>
  <c r="AP73" i="29"/>
  <c r="AR70" i="29"/>
  <c r="G147" i="13" s="1"/>
  <c r="AQ70" i="29"/>
  <c r="G136" i="13" s="1"/>
  <c r="AP70" i="29"/>
  <c r="G125" i="13" s="1"/>
  <c r="AR67" i="29"/>
  <c r="G146" i="13" s="1"/>
  <c r="AQ67" i="29"/>
  <c r="G135" i="13" s="1"/>
  <c r="AP67" i="29"/>
  <c r="AR64" i="29"/>
  <c r="G145" i="13" s="1"/>
  <c r="AQ64" i="29"/>
  <c r="AP64" i="29"/>
  <c r="G123" i="13" s="1"/>
  <c r="AR61" i="29"/>
  <c r="G144" i="13" s="1"/>
  <c r="AQ61" i="29"/>
  <c r="G133" i="13" s="1"/>
  <c r="AP61" i="29"/>
  <c r="AR58" i="29"/>
  <c r="G143" i="13" s="1"/>
  <c r="AQ58" i="29"/>
  <c r="G132" i="13" s="1"/>
  <c r="AP58" i="29"/>
  <c r="G121" i="13" s="1"/>
  <c r="AR55" i="29"/>
  <c r="AQ55" i="29"/>
  <c r="G131" i="13" s="1"/>
  <c r="AP55" i="29"/>
  <c r="G120" i="13" s="1"/>
  <c r="AS53" i="29"/>
  <c r="G163" i="13" s="1"/>
  <c r="N45" i="29"/>
  <c r="M45" i="29"/>
  <c r="G55" i="13" s="1"/>
  <c r="N44" i="29"/>
  <c r="G85" i="13" s="1"/>
  <c r="M44" i="29"/>
  <c r="N43" i="29"/>
  <c r="M43" i="29"/>
  <c r="G53" i="13" s="1"/>
  <c r="N41" i="29"/>
  <c r="O46" i="29" s="1"/>
  <c r="G118" i="13" s="1"/>
  <c r="M41" i="29"/>
  <c r="G51" i="13" s="1"/>
  <c r="K38" i="29"/>
  <c r="J38" i="29"/>
  <c r="K37" i="29"/>
  <c r="J37" i="29"/>
  <c r="K36" i="29"/>
  <c r="J36" i="29"/>
  <c r="K35" i="29"/>
  <c r="J35" i="29"/>
  <c r="K34" i="29"/>
  <c r="J34" i="29"/>
  <c r="K33" i="29"/>
  <c r="J33" i="29"/>
  <c r="K32" i="29"/>
  <c r="J32" i="29"/>
  <c r="O30" i="29"/>
  <c r="G105" i="13" s="1"/>
  <c r="O29" i="29"/>
  <c r="G104" i="13" s="1"/>
  <c r="O28" i="29"/>
  <c r="G103" i="13" s="1"/>
  <c r="O27" i="29"/>
  <c r="G102" i="13" s="1"/>
  <c r="O26" i="29"/>
  <c r="G101" i="13" s="1"/>
  <c r="O25" i="29"/>
  <c r="G100" i="13" s="1"/>
  <c r="O24" i="29"/>
  <c r="G99" i="13" s="1"/>
  <c r="O23" i="29"/>
  <c r="G98" i="13" s="1"/>
  <c r="O22" i="29"/>
  <c r="G97" i="13" s="1"/>
  <c r="O21" i="29"/>
  <c r="G96" i="13" s="1"/>
  <c r="O20" i="29"/>
  <c r="G95" i="13" s="1"/>
  <c r="O19" i="29"/>
  <c r="G94" i="13" s="1"/>
  <c r="O18" i="29"/>
  <c r="G93" i="13" s="1"/>
  <c r="O17" i="29"/>
  <c r="G92" i="13" s="1"/>
  <c r="O16" i="29"/>
  <c r="G91" i="13" s="1"/>
  <c r="O15" i="29"/>
  <c r="G90" i="13" s="1"/>
  <c r="O14" i="29"/>
  <c r="G89" i="13" s="1"/>
  <c r="AV6" i="29"/>
  <c r="G15" i="13"/>
  <c r="AW5" i="29"/>
  <c r="AV5" i="29"/>
  <c r="AX4" i="29"/>
  <c r="AW4" i="29"/>
  <c r="AV4" i="29"/>
  <c r="G11" i="13"/>
  <c r="AO87" i="28"/>
  <c r="AN87" i="28"/>
  <c r="AC87" i="28"/>
  <c r="AB87" i="28"/>
  <c r="AA87" i="28"/>
  <c r="Z87" i="28"/>
  <c r="Y87" i="28"/>
  <c r="X87" i="28"/>
  <c r="W87" i="28"/>
  <c r="V87" i="28"/>
  <c r="U87" i="28"/>
  <c r="T87" i="28"/>
  <c r="S87" i="28"/>
  <c r="R87" i="28"/>
  <c r="Q87" i="28"/>
  <c r="P87" i="28"/>
  <c r="O87" i="28"/>
  <c r="N87" i="28"/>
  <c r="M87" i="28"/>
  <c r="L87" i="28"/>
  <c r="AO86" i="28"/>
  <c r="AN86" i="28"/>
  <c r="AC86" i="28"/>
  <c r="AB86" i="28"/>
  <c r="AA86" i="28"/>
  <c r="Z86" i="28"/>
  <c r="Y86" i="28"/>
  <c r="X86" i="28"/>
  <c r="W86" i="28"/>
  <c r="V86" i="28"/>
  <c r="U86" i="28"/>
  <c r="T86" i="28"/>
  <c r="S86" i="28"/>
  <c r="R86" i="28"/>
  <c r="Q86" i="28"/>
  <c r="P86" i="28"/>
  <c r="O86" i="28"/>
  <c r="N86" i="28"/>
  <c r="M86" i="28"/>
  <c r="L86" i="28"/>
  <c r="AO85" i="28"/>
  <c r="AN85" i="28"/>
  <c r="AC85" i="28"/>
  <c r="AB85" i="28"/>
  <c r="AA85" i="28"/>
  <c r="Z85" i="28"/>
  <c r="Y85" i="28"/>
  <c r="X85" i="28"/>
  <c r="W85" i="28"/>
  <c r="V85" i="28"/>
  <c r="U85" i="28"/>
  <c r="T85" i="28"/>
  <c r="S85" i="28"/>
  <c r="R85" i="28"/>
  <c r="Q85" i="28"/>
  <c r="P85" i="28"/>
  <c r="O85" i="28"/>
  <c r="N85" i="28"/>
  <c r="M85" i="28"/>
  <c r="L85" i="28"/>
  <c r="AR81" i="28"/>
  <c r="F151" i="13" s="1"/>
  <c r="AQ81" i="28"/>
  <c r="F140" i="13" s="1"/>
  <c r="AP81" i="28"/>
  <c r="AR78" i="28"/>
  <c r="AQ78" i="28"/>
  <c r="F139" i="13" s="1"/>
  <c r="AP78" i="28"/>
  <c r="F128" i="13" s="1"/>
  <c r="AR75" i="28"/>
  <c r="F149" i="13" s="1"/>
  <c r="AQ75" i="28"/>
  <c r="F138" i="13" s="1"/>
  <c r="AP75" i="28"/>
  <c r="F127" i="13" s="1"/>
  <c r="AR73" i="28"/>
  <c r="F148" i="13" s="1"/>
  <c r="AQ73" i="28"/>
  <c r="F137" i="13" s="1"/>
  <c r="AP73" i="28"/>
  <c r="F126" i="13" s="1"/>
  <c r="AR70" i="28"/>
  <c r="F147" i="13" s="1"/>
  <c r="AQ70" i="28"/>
  <c r="F136" i="13" s="1"/>
  <c r="AP70" i="28"/>
  <c r="AR67" i="28"/>
  <c r="AQ67" i="28"/>
  <c r="F135" i="13" s="1"/>
  <c r="AP67" i="28"/>
  <c r="F124" i="13" s="1"/>
  <c r="AR64" i="28"/>
  <c r="F145" i="13" s="1"/>
  <c r="AQ64" i="28"/>
  <c r="F134" i="13" s="1"/>
  <c r="AP64" i="28"/>
  <c r="AR61" i="28"/>
  <c r="F144" i="13" s="1"/>
  <c r="AQ61" i="28"/>
  <c r="F133" i="13" s="1"/>
  <c r="AP61" i="28"/>
  <c r="AR58" i="28"/>
  <c r="F143" i="13" s="1"/>
  <c r="AQ58" i="28"/>
  <c r="AP58" i="28"/>
  <c r="AR55" i="28"/>
  <c r="F142" i="13" s="1"/>
  <c r="AQ55" i="28"/>
  <c r="F131" i="13" s="1"/>
  <c r="AP55" i="28"/>
  <c r="F120" i="13" s="1"/>
  <c r="AS53" i="28"/>
  <c r="F163" i="13" s="1"/>
  <c r="N45" i="28"/>
  <c r="O45" i="28" s="1"/>
  <c r="F117" i="13" s="1"/>
  <c r="M45" i="28"/>
  <c r="F55" i="13" s="1"/>
  <c r="N44" i="28"/>
  <c r="F85" i="13" s="1"/>
  <c r="M44" i="28"/>
  <c r="F54" i="13" s="1"/>
  <c r="N43" i="28"/>
  <c r="F84" i="13" s="1"/>
  <c r="M43" i="28"/>
  <c r="N41" i="28"/>
  <c r="F82" i="13" s="1"/>
  <c r="M41" i="28"/>
  <c r="F51" i="13" s="1"/>
  <c r="K38" i="28"/>
  <c r="J38" i="28"/>
  <c r="K37" i="28"/>
  <c r="J37" i="28"/>
  <c r="K36" i="28"/>
  <c r="J36" i="28"/>
  <c r="K35" i="28"/>
  <c r="J35" i="28"/>
  <c r="K34" i="28"/>
  <c r="J34" i="28"/>
  <c r="K33" i="28"/>
  <c r="J33" i="28"/>
  <c r="K32" i="28"/>
  <c r="J32" i="28"/>
  <c r="O30" i="28"/>
  <c r="F105" i="13" s="1"/>
  <c r="O29" i="28"/>
  <c r="F104" i="13" s="1"/>
  <c r="O28" i="28"/>
  <c r="F103" i="13" s="1"/>
  <c r="O27" i="28"/>
  <c r="F102" i="13" s="1"/>
  <c r="O26" i="28"/>
  <c r="F101" i="13" s="1"/>
  <c r="O25" i="28"/>
  <c r="F100" i="13" s="1"/>
  <c r="O24" i="28"/>
  <c r="F99" i="13" s="1"/>
  <c r="O23" i="28"/>
  <c r="F98" i="13" s="1"/>
  <c r="O22" i="28"/>
  <c r="F97" i="13" s="1"/>
  <c r="O21" i="28"/>
  <c r="F96" i="13" s="1"/>
  <c r="O20" i="28"/>
  <c r="F95" i="13" s="1"/>
  <c r="O19" i="28"/>
  <c r="F94" i="13" s="1"/>
  <c r="O18" i="28"/>
  <c r="F93" i="13" s="1"/>
  <c r="O17" i="28"/>
  <c r="F92" i="13" s="1"/>
  <c r="O16" i="28"/>
  <c r="F91" i="13" s="1"/>
  <c r="O15" i="28"/>
  <c r="F90" i="13" s="1"/>
  <c r="O14" i="28"/>
  <c r="F89" i="13" s="1"/>
  <c r="AV6" i="28"/>
  <c r="F15" i="13"/>
  <c r="AW5" i="28"/>
  <c r="AV5" i="28"/>
  <c r="AX4" i="28"/>
  <c r="AW4" i="28"/>
  <c r="AV4" i="28"/>
  <c r="F11" i="13"/>
  <c r="AO87" i="27"/>
  <c r="AN87" i="27"/>
  <c r="AC87" i="27"/>
  <c r="AB87" i="27"/>
  <c r="AA87" i="27"/>
  <c r="Z87" i="27"/>
  <c r="Y87" i="27"/>
  <c r="X87" i="27"/>
  <c r="W87" i="27"/>
  <c r="V87" i="27"/>
  <c r="U87" i="27"/>
  <c r="T87" i="27"/>
  <c r="S87" i="27"/>
  <c r="R87" i="27"/>
  <c r="Q87" i="27"/>
  <c r="P87" i="27"/>
  <c r="O87" i="27"/>
  <c r="N87" i="27"/>
  <c r="M87" i="27"/>
  <c r="L87" i="27"/>
  <c r="AO86" i="27"/>
  <c r="AN86" i="27"/>
  <c r="AC86" i="27"/>
  <c r="AB86" i="27"/>
  <c r="AA86" i="27"/>
  <c r="Z86" i="27"/>
  <c r="Y86" i="27"/>
  <c r="X86" i="27"/>
  <c r="W86" i="27"/>
  <c r="V86" i="27"/>
  <c r="U86" i="27"/>
  <c r="T86" i="27"/>
  <c r="S86" i="27"/>
  <c r="R86" i="27"/>
  <c r="Q86" i="27"/>
  <c r="P86" i="27"/>
  <c r="O86" i="27"/>
  <c r="N86" i="27"/>
  <c r="M86" i="27"/>
  <c r="L86" i="27"/>
  <c r="AO85" i="27"/>
  <c r="AN85" i="27"/>
  <c r="AC85" i="27"/>
  <c r="AB85" i="27"/>
  <c r="AA85" i="27"/>
  <c r="Z85" i="27"/>
  <c r="Y85" i="27"/>
  <c r="X85" i="27"/>
  <c r="W85" i="27"/>
  <c r="V85" i="27"/>
  <c r="U85" i="27"/>
  <c r="T85" i="27"/>
  <c r="S85" i="27"/>
  <c r="R85" i="27"/>
  <c r="Q85" i="27"/>
  <c r="P85" i="27"/>
  <c r="O85" i="27"/>
  <c r="N85" i="27"/>
  <c r="M85" i="27"/>
  <c r="L85" i="27"/>
  <c r="AR81" i="27"/>
  <c r="E151" i="13" s="1"/>
  <c r="AQ81" i="27"/>
  <c r="E140" i="13" s="1"/>
  <c r="AP81" i="27"/>
  <c r="AR78" i="27"/>
  <c r="E150" i="13" s="1"/>
  <c r="AQ78" i="27"/>
  <c r="E139" i="13" s="1"/>
  <c r="AP78" i="27"/>
  <c r="AR75" i="27"/>
  <c r="E149" i="13" s="1"/>
  <c r="AQ75" i="27"/>
  <c r="AP75" i="27"/>
  <c r="E127" i="13" s="1"/>
  <c r="AR73" i="27"/>
  <c r="E148" i="13" s="1"/>
  <c r="AQ73" i="27"/>
  <c r="E137" i="13" s="1"/>
  <c r="AP73" i="27"/>
  <c r="E126" i="13" s="1"/>
  <c r="AR70" i="27"/>
  <c r="E147" i="13" s="1"/>
  <c r="AQ70" i="27"/>
  <c r="E136" i="13" s="1"/>
  <c r="AP70" i="27"/>
  <c r="E125" i="13" s="1"/>
  <c r="AR67" i="27"/>
  <c r="E146" i="13" s="1"/>
  <c r="AQ67" i="27"/>
  <c r="E135" i="13" s="1"/>
  <c r="AP67" i="27"/>
  <c r="AR64" i="27"/>
  <c r="E145" i="13" s="1"/>
  <c r="AQ64" i="27"/>
  <c r="E134" i="13" s="1"/>
  <c r="AP64" i="27"/>
  <c r="AR61" i="27"/>
  <c r="AQ61" i="27"/>
  <c r="E133" i="13" s="1"/>
  <c r="AP61" i="27"/>
  <c r="E122" i="13" s="1"/>
  <c r="AR58" i="27"/>
  <c r="E143" i="13" s="1"/>
  <c r="AQ58" i="27"/>
  <c r="E132" i="13" s="1"/>
  <c r="AP58" i="27"/>
  <c r="AR55" i="27"/>
  <c r="E142" i="13" s="1"/>
  <c r="AQ55" i="27"/>
  <c r="E131" i="13" s="1"/>
  <c r="AP55" i="27"/>
  <c r="AS53" i="27"/>
  <c r="E163" i="13" s="1"/>
  <c r="O46" i="27"/>
  <c r="E118" i="13" s="1"/>
  <c r="N45" i="27"/>
  <c r="O45" i="27" s="1"/>
  <c r="E117" i="13" s="1"/>
  <c r="M45" i="27"/>
  <c r="E55" i="13" s="1"/>
  <c r="N44" i="27"/>
  <c r="M44" i="27"/>
  <c r="E54" i="13" s="1"/>
  <c r="N43" i="27"/>
  <c r="O43" i="27" s="1"/>
  <c r="E115" i="13" s="1"/>
  <c r="M43" i="27"/>
  <c r="E53" i="13" s="1"/>
  <c r="N41" i="27"/>
  <c r="M41" i="27"/>
  <c r="E51" i="13" s="1"/>
  <c r="K38" i="27"/>
  <c r="J38" i="27"/>
  <c r="K37" i="27"/>
  <c r="J37" i="27"/>
  <c r="K36" i="27"/>
  <c r="J36" i="27"/>
  <c r="K35" i="27"/>
  <c r="J35" i="27"/>
  <c r="K34" i="27"/>
  <c r="J34" i="27"/>
  <c r="K33" i="27"/>
  <c r="J33" i="27"/>
  <c r="K32" i="27"/>
  <c r="J32" i="27"/>
  <c r="O30" i="27"/>
  <c r="E105" i="13" s="1"/>
  <c r="O29" i="27"/>
  <c r="E104" i="13" s="1"/>
  <c r="O28" i="27"/>
  <c r="E103" i="13" s="1"/>
  <c r="O27" i="27"/>
  <c r="E102" i="13" s="1"/>
  <c r="O26" i="27"/>
  <c r="E101" i="13" s="1"/>
  <c r="O25" i="27"/>
  <c r="E100" i="13" s="1"/>
  <c r="O24" i="27"/>
  <c r="E99" i="13" s="1"/>
  <c r="O23" i="27"/>
  <c r="E98" i="13" s="1"/>
  <c r="O22" i="27"/>
  <c r="E97" i="13" s="1"/>
  <c r="O21" i="27"/>
  <c r="E96" i="13" s="1"/>
  <c r="O20" i="27"/>
  <c r="E95" i="13" s="1"/>
  <c r="O19" i="27"/>
  <c r="E94" i="13" s="1"/>
  <c r="O18" i="27"/>
  <c r="E93" i="13" s="1"/>
  <c r="O17" i="27"/>
  <c r="E92" i="13" s="1"/>
  <c r="O16" i="27"/>
  <c r="E91" i="13" s="1"/>
  <c r="O15" i="27"/>
  <c r="E90" i="13" s="1"/>
  <c r="O14" i="27"/>
  <c r="E89" i="13" s="1"/>
  <c r="AV6" i="27"/>
  <c r="E15" i="13"/>
  <c r="AW5" i="27"/>
  <c r="AV5" i="27"/>
  <c r="AX4" i="27"/>
  <c r="AW4" i="27"/>
  <c r="AV4" i="27"/>
  <c r="E11" i="13"/>
  <c r="AO87" i="26"/>
  <c r="AN87" i="26"/>
  <c r="AC87" i="26"/>
  <c r="AB87" i="26"/>
  <c r="AA87" i="26"/>
  <c r="Z87" i="26"/>
  <c r="Y87" i="26"/>
  <c r="X87" i="26"/>
  <c r="W87" i="26"/>
  <c r="V87" i="26"/>
  <c r="U87" i="26"/>
  <c r="T87" i="26"/>
  <c r="S87" i="26"/>
  <c r="R87" i="26"/>
  <c r="Q87" i="26"/>
  <c r="P87" i="26"/>
  <c r="O87" i="26"/>
  <c r="N87" i="26"/>
  <c r="M87" i="26"/>
  <c r="L87" i="26"/>
  <c r="AO86" i="26"/>
  <c r="AN86" i="26"/>
  <c r="AC86" i="26"/>
  <c r="AB86" i="26"/>
  <c r="AA86" i="26"/>
  <c r="Z86" i="26"/>
  <c r="Y86" i="26"/>
  <c r="X86" i="26"/>
  <c r="W86" i="26"/>
  <c r="V86" i="26"/>
  <c r="U86" i="26"/>
  <c r="T86" i="26"/>
  <c r="S86" i="26"/>
  <c r="R86" i="26"/>
  <c r="Q86" i="26"/>
  <c r="P86" i="26"/>
  <c r="O86" i="26"/>
  <c r="N86" i="26"/>
  <c r="M86" i="26"/>
  <c r="L86" i="26"/>
  <c r="AO85" i="26"/>
  <c r="AN85" i="26"/>
  <c r="AC85" i="26"/>
  <c r="AB85" i="26"/>
  <c r="AA85" i="26"/>
  <c r="Z85" i="26"/>
  <c r="Y85" i="26"/>
  <c r="X85" i="26"/>
  <c r="W85" i="26"/>
  <c r="V85" i="26"/>
  <c r="U85" i="26"/>
  <c r="T85" i="26"/>
  <c r="S85" i="26"/>
  <c r="R85" i="26"/>
  <c r="Q85" i="26"/>
  <c r="P85" i="26"/>
  <c r="O85" i="26"/>
  <c r="N85" i="26"/>
  <c r="M85" i="26"/>
  <c r="L85" i="26"/>
  <c r="AR81" i="26"/>
  <c r="D151" i="13" s="1"/>
  <c r="AQ81" i="26"/>
  <c r="D140" i="13" s="1"/>
  <c r="AP81" i="26"/>
  <c r="AR78" i="26"/>
  <c r="D150" i="13" s="1"/>
  <c r="AQ78" i="26"/>
  <c r="D139" i="13" s="1"/>
  <c r="AP78" i="26"/>
  <c r="D128" i="13" s="1"/>
  <c r="AR75" i="26"/>
  <c r="D149" i="13" s="1"/>
  <c r="AQ75" i="26"/>
  <c r="D138" i="13" s="1"/>
  <c r="AP75" i="26"/>
  <c r="D127" i="13" s="1"/>
  <c r="AR73" i="26"/>
  <c r="D148" i="13" s="1"/>
  <c r="AQ73" i="26"/>
  <c r="D137" i="13" s="1"/>
  <c r="AP73" i="26"/>
  <c r="AR70" i="26"/>
  <c r="D147" i="13" s="1"/>
  <c r="AQ70" i="26"/>
  <c r="D136" i="13" s="1"/>
  <c r="AP70" i="26"/>
  <c r="D125" i="13" s="1"/>
  <c r="AR67" i="26"/>
  <c r="D146" i="13" s="1"/>
  <c r="AQ67" i="26"/>
  <c r="D135" i="13" s="1"/>
  <c r="AP67" i="26"/>
  <c r="D124" i="13" s="1"/>
  <c r="AR64" i="26"/>
  <c r="D145" i="13" s="1"/>
  <c r="AQ64" i="26"/>
  <c r="D134" i="13" s="1"/>
  <c r="AP64" i="26"/>
  <c r="D123" i="13" s="1"/>
  <c r="AR61" i="26"/>
  <c r="D144" i="13" s="1"/>
  <c r="AQ61" i="26"/>
  <c r="D133" i="13" s="1"/>
  <c r="AP61" i="26"/>
  <c r="D122" i="13" s="1"/>
  <c r="AR58" i="26"/>
  <c r="D143" i="13" s="1"/>
  <c r="AQ58" i="26"/>
  <c r="AP58" i="26"/>
  <c r="D121" i="13" s="1"/>
  <c r="AR55" i="26"/>
  <c r="AQ55" i="26"/>
  <c r="D131" i="13" s="1"/>
  <c r="AP55" i="26"/>
  <c r="D120" i="13" s="1"/>
  <c r="AS53" i="26"/>
  <c r="D163" i="13" s="1"/>
  <c r="N45" i="26"/>
  <c r="M45" i="26"/>
  <c r="D55" i="13" s="1"/>
  <c r="N44" i="26"/>
  <c r="O44" i="26" s="1"/>
  <c r="D116" i="13" s="1"/>
  <c r="M44" i="26"/>
  <c r="D54" i="13" s="1"/>
  <c r="N43" i="26"/>
  <c r="D84" i="13" s="1"/>
  <c r="M43" i="26"/>
  <c r="O43" i="26" s="1"/>
  <c r="D115" i="13" s="1"/>
  <c r="N41" i="26"/>
  <c r="D82" i="13" s="1"/>
  <c r="M41" i="26"/>
  <c r="D51" i="13" s="1"/>
  <c r="K38" i="26"/>
  <c r="J38" i="26"/>
  <c r="K37" i="26"/>
  <c r="J37" i="26"/>
  <c r="K36" i="26"/>
  <c r="J36" i="26"/>
  <c r="K35" i="26"/>
  <c r="J35" i="26"/>
  <c r="K34" i="26"/>
  <c r="J34" i="26"/>
  <c r="K33" i="26"/>
  <c r="J33" i="26"/>
  <c r="K32" i="26"/>
  <c r="J32" i="26"/>
  <c r="O30" i="26"/>
  <c r="D105" i="13" s="1"/>
  <c r="O29" i="26"/>
  <c r="D104" i="13" s="1"/>
  <c r="O28" i="26"/>
  <c r="D103" i="13" s="1"/>
  <c r="O27" i="26"/>
  <c r="D102" i="13" s="1"/>
  <c r="O26" i="26"/>
  <c r="D101" i="13" s="1"/>
  <c r="O25" i="26"/>
  <c r="D100" i="13" s="1"/>
  <c r="O24" i="26"/>
  <c r="D99" i="13" s="1"/>
  <c r="O23" i="26"/>
  <c r="D98" i="13" s="1"/>
  <c r="O22" i="26"/>
  <c r="D97" i="13" s="1"/>
  <c r="O21" i="26"/>
  <c r="D96" i="13" s="1"/>
  <c r="O20" i="26"/>
  <c r="D95" i="13" s="1"/>
  <c r="O19" i="26"/>
  <c r="D94" i="13" s="1"/>
  <c r="O18" i="26"/>
  <c r="D93" i="13" s="1"/>
  <c r="O17" i="26"/>
  <c r="D92" i="13" s="1"/>
  <c r="O16" i="26"/>
  <c r="D91" i="13" s="1"/>
  <c r="O15" i="26"/>
  <c r="D90" i="13" s="1"/>
  <c r="O14" i="26"/>
  <c r="D89" i="13" s="1"/>
  <c r="AV6" i="26"/>
  <c r="AW5" i="26"/>
  <c r="AV5" i="26"/>
  <c r="AX4" i="26"/>
  <c r="AW4" i="26"/>
  <c r="AV4" i="26"/>
  <c r="D11" i="13"/>
  <c r="C81" i="13"/>
  <c r="C80" i="13"/>
  <c r="C79" i="13"/>
  <c r="C78" i="13"/>
  <c r="C77" i="13"/>
  <c r="C76" i="13"/>
  <c r="C75" i="13"/>
  <c r="C74" i="13"/>
  <c r="C73" i="13"/>
  <c r="C72" i="13"/>
  <c r="C71" i="13"/>
  <c r="C70" i="13"/>
  <c r="C69" i="13"/>
  <c r="C68" i="13"/>
  <c r="C67" i="13"/>
  <c r="C66" i="13"/>
  <c r="C65" i="13"/>
  <c r="C64" i="13"/>
  <c r="C63" i="13"/>
  <c r="C62" i="13"/>
  <c r="C61" i="13"/>
  <c r="C60" i="13"/>
  <c r="C59" i="13"/>
  <c r="C58" i="13"/>
  <c r="C56" i="13"/>
  <c r="C50" i="13"/>
  <c r="C49" i="13"/>
  <c r="C48" i="13"/>
  <c r="C47" i="13"/>
  <c r="C46" i="13"/>
  <c r="C45" i="13"/>
  <c r="C44" i="13"/>
  <c r="C43" i="13"/>
  <c r="C42" i="13"/>
  <c r="C41" i="13"/>
  <c r="C40" i="13"/>
  <c r="C39" i="13"/>
  <c r="C38" i="13"/>
  <c r="C37" i="13"/>
  <c r="C36" i="13"/>
  <c r="C35" i="13"/>
  <c r="C34" i="13"/>
  <c r="C33" i="13"/>
  <c r="C32" i="13"/>
  <c r="C31" i="13"/>
  <c r="C30" i="13"/>
  <c r="C29" i="13"/>
  <c r="C28" i="13"/>
  <c r="C27" i="13"/>
  <c r="C25" i="13"/>
  <c r="C24" i="13"/>
  <c r="C23" i="13"/>
  <c r="C22" i="13"/>
  <c r="C21" i="13"/>
  <c r="C20" i="13"/>
  <c r="C19" i="13"/>
  <c r="C18" i="13"/>
  <c r="C17" i="13"/>
  <c r="C16" i="13"/>
  <c r="C14" i="13"/>
  <c r="C13" i="13"/>
  <c r="C12" i="13"/>
  <c r="C8" i="13"/>
  <c r="C7" i="13"/>
  <c r="C6" i="13"/>
  <c r="C5" i="13"/>
  <c r="C4" i="13"/>
  <c r="C3" i="13"/>
  <c r="AO87" i="25"/>
  <c r="AN87" i="25"/>
  <c r="AC87" i="25"/>
  <c r="AB87" i="25"/>
  <c r="AA87" i="25"/>
  <c r="Z87" i="25"/>
  <c r="Y87" i="25"/>
  <c r="X87" i="25"/>
  <c r="W87" i="25"/>
  <c r="V87" i="25"/>
  <c r="U87" i="25"/>
  <c r="T87" i="25"/>
  <c r="S87" i="25"/>
  <c r="R87" i="25"/>
  <c r="Q87" i="25"/>
  <c r="P87" i="25"/>
  <c r="O87" i="25"/>
  <c r="N87" i="25"/>
  <c r="M87" i="25"/>
  <c r="L87" i="25"/>
  <c r="AO86" i="25"/>
  <c r="AN86" i="25"/>
  <c r="AC86" i="25"/>
  <c r="AB86" i="25"/>
  <c r="AA86" i="25"/>
  <c r="Z86" i="25"/>
  <c r="Y86" i="25"/>
  <c r="X86" i="25"/>
  <c r="W86" i="25"/>
  <c r="V86" i="25"/>
  <c r="U86" i="25"/>
  <c r="T86" i="25"/>
  <c r="S86" i="25"/>
  <c r="R86" i="25"/>
  <c r="Q86" i="25"/>
  <c r="P86" i="25"/>
  <c r="O86" i="25"/>
  <c r="N86" i="25"/>
  <c r="M86" i="25"/>
  <c r="L86" i="25"/>
  <c r="AO85" i="25"/>
  <c r="AN85" i="25"/>
  <c r="AC85" i="25"/>
  <c r="AB85" i="25"/>
  <c r="AA85" i="25"/>
  <c r="Z85" i="25"/>
  <c r="Y85" i="25"/>
  <c r="X85" i="25"/>
  <c r="W85" i="25"/>
  <c r="V85" i="25"/>
  <c r="U85" i="25"/>
  <c r="T85" i="25"/>
  <c r="S85" i="25"/>
  <c r="R85" i="25"/>
  <c r="Q85" i="25"/>
  <c r="P85" i="25"/>
  <c r="O85" i="25"/>
  <c r="N85" i="25"/>
  <c r="M85" i="25"/>
  <c r="L85" i="25"/>
  <c r="AR81" i="25"/>
  <c r="C151" i="13" s="1"/>
  <c r="AQ81" i="25"/>
  <c r="C140" i="13" s="1"/>
  <c r="AP81" i="25"/>
  <c r="AR78" i="25"/>
  <c r="C150" i="13" s="1"/>
  <c r="AQ78" i="25"/>
  <c r="AP78" i="25"/>
  <c r="C128" i="13" s="1"/>
  <c r="AR75" i="25"/>
  <c r="C149" i="13" s="1"/>
  <c r="AQ75" i="25"/>
  <c r="C138" i="13" s="1"/>
  <c r="AP75" i="25"/>
  <c r="AR73" i="25"/>
  <c r="C148" i="13" s="1"/>
  <c r="AQ73" i="25"/>
  <c r="AP73" i="25"/>
  <c r="C126" i="13" s="1"/>
  <c r="AR70" i="25"/>
  <c r="C147" i="13" s="1"/>
  <c r="AQ70" i="25"/>
  <c r="C136" i="13" s="1"/>
  <c r="AP70" i="25"/>
  <c r="C125" i="13" s="1"/>
  <c r="AR67" i="25"/>
  <c r="C146" i="13" s="1"/>
  <c r="AQ67" i="25"/>
  <c r="C135" i="13" s="1"/>
  <c r="AP67" i="25"/>
  <c r="C124" i="13" s="1"/>
  <c r="AR64" i="25"/>
  <c r="C145" i="13" s="1"/>
  <c r="AQ64" i="25"/>
  <c r="C134" i="13" s="1"/>
  <c r="AP64" i="25"/>
  <c r="C123" i="13" s="1"/>
  <c r="AR61" i="25"/>
  <c r="C144" i="13" s="1"/>
  <c r="AQ61" i="25"/>
  <c r="C133" i="13" s="1"/>
  <c r="AP61" i="25"/>
  <c r="C122" i="13" s="1"/>
  <c r="AR58" i="25"/>
  <c r="C143" i="13" s="1"/>
  <c r="AQ58" i="25"/>
  <c r="C132" i="13" s="1"/>
  <c r="AP58" i="25"/>
  <c r="C121" i="13" s="1"/>
  <c r="AR55" i="25"/>
  <c r="C142" i="13" s="1"/>
  <c r="AQ55" i="25"/>
  <c r="AP55" i="25"/>
  <c r="AS53" i="25"/>
  <c r="C163" i="13" s="1"/>
  <c r="N45" i="25"/>
  <c r="C86" i="13" s="1"/>
  <c r="M45" i="25"/>
  <c r="C55" i="13" s="1"/>
  <c r="N44" i="25"/>
  <c r="C85" i="13" s="1"/>
  <c r="M44" i="25"/>
  <c r="N43" i="25"/>
  <c r="M43" i="25"/>
  <c r="C53" i="13" s="1"/>
  <c r="N41" i="25"/>
  <c r="N46" i="25" s="1"/>
  <c r="M41" i="25"/>
  <c r="C51" i="13" s="1"/>
  <c r="K38" i="25"/>
  <c r="J38" i="25"/>
  <c r="K37" i="25"/>
  <c r="J37" i="25"/>
  <c r="K36" i="25"/>
  <c r="J36" i="25"/>
  <c r="K35" i="25"/>
  <c r="J35" i="25"/>
  <c r="K34" i="25"/>
  <c r="J34" i="25"/>
  <c r="K33" i="25"/>
  <c r="J33" i="25"/>
  <c r="K32" i="25"/>
  <c r="J32" i="25"/>
  <c r="O30" i="25"/>
  <c r="C105" i="13" s="1"/>
  <c r="O29" i="25"/>
  <c r="C104" i="13" s="1"/>
  <c r="O28" i="25"/>
  <c r="C103" i="13" s="1"/>
  <c r="O27" i="25"/>
  <c r="C102" i="13" s="1"/>
  <c r="O26" i="25"/>
  <c r="C101" i="13" s="1"/>
  <c r="O25" i="25"/>
  <c r="C100" i="13" s="1"/>
  <c r="O24" i="25"/>
  <c r="C99" i="13" s="1"/>
  <c r="O23" i="25"/>
  <c r="C98" i="13" s="1"/>
  <c r="O22" i="25"/>
  <c r="C97" i="13" s="1"/>
  <c r="O21" i="25"/>
  <c r="C96" i="13" s="1"/>
  <c r="O20" i="25"/>
  <c r="C95" i="13" s="1"/>
  <c r="O19" i="25"/>
  <c r="C94" i="13" s="1"/>
  <c r="O18" i="25"/>
  <c r="C93" i="13" s="1"/>
  <c r="O17" i="25"/>
  <c r="C92" i="13" s="1"/>
  <c r="O16" i="25"/>
  <c r="C91" i="13" s="1"/>
  <c r="O15" i="25"/>
  <c r="C90" i="13" s="1"/>
  <c r="O14" i="25"/>
  <c r="C89" i="13" s="1"/>
  <c r="AV6" i="25"/>
  <c r="AW5" i="25"/>
  <c r="AV5" i="25"/>
  <c r="AX4" i="25"/>
  <c r="AW4" i="25"/>
  <c r="AV4" i="25"/>
  <c r="C11" i="13"/>
  <c r="C8" i="12"/>
  <c r="C25" i="12"/>
  <c r="D12" i="12"/>
  <c r="D18" i="12"/>
  <c r="D24" i="12"/>
  <c r="C28" i="12"/>
  <c r="C12" i="12"/>
  <c r="C13" i="12"/>
  <c r="D9" i="12"/>
  <c r="D26" i="12"/>
  <c r="D13" i="12"/>
  <c r="C24" i="12"/>
  <c r="D27" i="12"/>
  <c r="D23" i="12"/>
  <c r="D14" i="12"/>
  <c r="D16" i="12"/>
  <c r="C15" i="12"/>
  <c r="D22" i="12"/>
  <c r="C17" i="12"/>
  <c r="D7" i="12"/>
  <c r="C20" i="12"/>
  <c r="D8" i="12"/>
  <c r="C27" i="12"/>
  <c r="C26" i="12"/>
  <c r="D10" i="12"/>
  <c r="C11" i="12"/>
  <c r="D28" i="12"/>
  <c r="C16" i="12"/>
  <c r="C19" i="12"/>
  <c r="D25" i="12"/>
  <c r="D17" i="12"/>
  <c r="C21" i="12"/>
  <c r="D11" i="12"/>
  <c r="C18" i="12"/>
  <c r="D20" i="12"/>
  <c r="D19" i="12"/>
  <c r="C23" i="12"/>
  <c r="D15" i="12"/>
  <c r="C22" i="12"/>
  <c r="C9" i="12"/>
  <c r="C10" i="12"/>
  <c r="D21" i="12"/>
  <c r="C7" i="12"/>
  <c r="C14" i="12"/>
  <c r="AP87" i="47" l="1"/>
  <c r="Y168" i="13" s="1"/>
  <c r="AS70" i="28"/>
  <c r="AT70" i="28" s="1"/>
  <c r="AS58" i="30"/>
  <c r="AT58" i="30" s="1"/>
  <c r="AS81" i="30"/>
  <c r="AT81" i="30" s="1"/>
  <c r="O36" i="35"/>
  <c r="M110" i="13" s="1"/>
  <c r="O33" i="36"/>
  <c r="N107" i="13" s="1"/>
  <c r="AP87" i="39"/>
  <c r="Q168" i="13" s="1"/>
  <c r="O34" i="40"/>
  <c r="R108" i="13" s="1"/>
  <c r="O35" i="28"/>
  <c r="F109" i="13" s="1"/>
  <c r="O38" i="33"/>
  <c r="K112" i="13" s="1"/>
  <c r="O38" i="35"/>
  <c r="M112" i="13" s="1"/>
  <c r="O35" i="38"/>
  <c r="P109" i="13" s="1"/>
  <c r="O35" i="40"/>
  <c r="R109" i="13" s="1"/>
  <c r="AS75" i="48"/>
  <c r="AT75" i="48" s="1"/>
  <c r="O37" i="40"/>
  <c r="R111" i="13" s="1"/>
  <c r="O34" i="41"/>
  <c r="S108" i="13" s="1"/>
  <c r="O37" i="42"/>
  <c r="T111" i="13" s="1"/>
  <c r="O37" i="44"/>
  <c r="V111" i="13" s="1"/>
  <c r="AS73" i="47"/>
  <c r="AT73" i="47" s="1"/>
  <c r="O34" i="31"/>
  <c r="I108" i="13" s="1"/>
  <c r="O43" i="31"/>
  <c r="I115" i="13" s="1"/>
  <c r="O43" i="33"/>
  <c r="K115" i="13" s="1"/>
  <c r="O37" i="34"/>
  <c r="L111" i="13" s="1"/>
  <c r="O43" i="35"/>
  <c r="M115" i="13" s="1"/>
  <c r="O34" i="37"/>
  <c r="O108" i="13" s="1"/>
  <c r="O43" i="37"/>
  <c r="O115" i="13" s="1"/>
  <c r="O37" i="38"/>
  <c r="P111" i="13" s="1"/>
  <c r="O38" i="48"/>
  <c r="Z112" i="13" s="1"/>
  <c r="O44" i="27"/>
  <c r="E116" i="13" s="1"/>
  <c r="O44" i="34"/>
  <c r="L116" i="13" s="1"/>
  <c r="L54" i="13"/>
  <c r="O45" i="39"/>
  <c r="Q117" i="13" s="1"/>
  <c r="Q86" i="13"/>
  <c r="O43" i="41"/>
  <c r="S115" i="13" s="1"/>
  <c r="S53" i="13"/>
  <c r="O43" i="43"/>
  <c r="U115" i="13" s="1"/>
  <c r="U53" i="13"/>
  <c r="O44" i="44"/>
  <c r="V116" i="13" s="1"/>
  <c r="V54" i="13"/>
  <c r="O43" i="45"/>
  <c r="W115" i="13" s="1"/>
  <c r="W53" i="13"/>
  <c r="O45" i="47"/>
  <c r="Y117" i="13" s="1"/>
  <c r="Y86" i="13"/>
  <c r="O46" i="48"/>
  <c r="Z118" i="13" s="1"/>
  <c r="Z82" i="13"/>
  <c r="O44" i="48"/>
  <c r="Z116" i="13" s="1"/>
  <c r="Z85" i="13"/>
  <c r="D85" i="13"/>
  <c r="E84" i="13"/>
  <c r="L82" i="13"/>
  <c r="O43" i="29"/>
  <c r="G115" i="13" s="1"/>
  <c r="O45" i="29"/>
  <c r="G117" i="13" s="1"/>
  <c r="AP87" i="29"/>
  <c r="G168" i="13" s="1"/>
  <c r="O44" i="30"/>
  <c r="H116" i="13" s="1"/>
  <c r="H85" i="13"/>
  <c r="O45" i="31"/>
  <c r="I117" i="13" s="1"/>
  <c r="I86" i="13"/>
  <c r="AP87" i="31"/>
  <c r="I168" i="13" s="1"/>
  <c r="O44" i="32"/>
  <c r="J116" i="13" s="1"/>
  <c r="J85" i="13"/>
  <c r="O45" i="33"/>
  <c r="K117" i="13" s="1"/>
  <c r="K86" i="13"/>
  <c r="O45" i="35"/>
  <c r="M117" i="13" s="1"/>
  <c r="M86" i="13"/>
  <c r="AP87" i="35"/>
  <c r="M168" i="13" s="1"/>
  <c r="O44" i="36"/>
  <c r="N116" i="13" s="1"/>
  <c r="N85" i="13"/>
  <c r="O45" i="37"/>
  <c r="O117" i="13" s="1"/>
  <c r="O86" i="13"/>
  <c r="AP87" i="37"/>
  <c r="O168" i="13" s="1"/>
  <c r="O33" i="38"/>
  <c r="P107" i="13" s="1"/>
  <c r="O44" i="38"/>
  <c r="P116" i="13" s="1"/>
  <c r="P85" i="13"/>
  <c r="O44" i="40"/>
  <c r="R116" i="13" s="1"/>
  <c r="R85" i="13"/>
  <c r="O45" i="41"/>
  <c r="S117" i="13" s="1"/>
  <c r="S86" i="13"/>
  <c r="AP87" i="41"/>
  <c r="S168" i="13" s="1"/>
  <c r="O44" i="42"/>
  <c r="T116" i="13" s="1"/>
  <c r="T85" i="13"/>
  <c r="O45" i="43"/>
  <c r="U117" i="13" s="1"/>
  <c r="U86" i="13"/>
  <c r="AP87" i="43"/>
  <c r="U168" i="13" s="1"/>
  <c r="O46" i="44"/>
  <c r="V118" i="13" s="1"/>
  <c r="V82" i="13"/>
  <c r="O45" i="45"/>
  <c r="W117" i="13" s="1"/>
  <c r="W86" i="13"/>
  <c r="AP87" i="45"/>
  <c r="W168" i="13" s="1"/>
  <c r="O44" i="46"/>
  <c r="X116" i="13" s="1"/>
  <c r="X85" i="13"/>
  <c r="E85" i="13"/>
  <c r="F86" i="13"/>
  <c r="G82" i="13"/>
  <c r="K53" i="13"/>
  <c r="O53" i="13"/>
  <c r="O43" i="25"/>
  <c r="C115" i="13" s="1"/>
  <c r="AP87" i="25"/>
  <c r="C168" i="13" s="1"/>
  <c r="O45" i="26"/>
  <c r="D117" i="13" s="1"/>
  <c r="AP87" i="26"/>
  <c r="D168" i="13" s="1"/>
  <c r="O41" i="27"/>
  <c r="E113" i="13" s="1"/>
  <c r="AP87" i="27"/>
  <c r="E168" i="13" s="1"/>
  <c r="O44" i="28"/>
  <c r="F116" i="13" s="1"/>
  <c r="O33" i="26"/>
  <c r="D107" i="13" s="1"/>
  <c r="O37" i="26"/>
  <c r="D111" i="13" s="1"/>
  <c r="O36" i="27"/>
  <c r="E110" i="13" s="1"/>
  <c r="AS81" i="27"/>
  <c r="AT81" i="27" s="1"/>
  <c r="O43" i="28"/>
  <c r="F115" i="13" s="1"/>
  <c r="AS64" i="28"/>
  <c r="AT64" i="28" s="1"/>
  <c r="O33" i="29"/>
  <c r="G107" i="13" s="1"/>
  <c r="O44" i="29"/>
  <c r="G116" i="13" s="1"/>
  <c r="O34" i="30"/>
  <c r="H108" i="13" s="1"/>
  <c r="O43" i="30"/>
  <c r="H115" i="13" s="1"/>
  <c r="O33" i="31"/>
  <c r="I107" i="13" s="1"/>
  <c r="O37" i="31"/>
  <c r="I111" i="13" s="1"/>
  <c r="AS81" i="31"/>
  <c r="AT81" i="31" s="1"/>
  <c r="O34" i="32"/>
  <c r="J108" i="13" s="1"/>
  <c r="O43" i="32"/>
  <c r="J115" i="13" s="1"/>
  <c r="J53" i="13"/>
  <c r="O37" i="33"/>
  <c r="K111" i="13" s="1"/>
  <c r="O36" i="34"/>
  <c r="L110" i="13" s="1"/>
  <c r="O35" i="35"/>
  <c r="M109" i="13" s="1"/>
  <c r="O37" i="35"/>
  <c r="M111" i="13" s="1"/>
  <c r="O38" i="36"/>
  <c r="N112" i="13" s="1"/>
  <c r="O43" i="36"/>
  <c r="N115" i="13" s="1"/>
  <c r="O37" i="37"/>
  <c r="O111" i="13" s="1"/>
  <c r="O43" i="38"/>
  <c r="P115" i="13" s="1"/>
  <c r="P53" i="13"/>
  <c r="O44" i="39"/>
  <c r="Q116" i="13" s="1"/>
  <c r="Q85" i="13"/>
  <c r="O43" i="40"/>
  <c r="R115" i="13" s="1"/>
  <c r="R53" i="13"/>
  <c r="O33" i="41"/>
  <c r="S107" i="13" s="1"/>
  <c r="O46" i="41"/>
  <c r="S118" i="13" s="1"/>
  <c r="S51" i="13"/>
  <c r="O36" i="42"/>
  <c r="T110" i="13" s="1"/>
  <c r="O38" i="42"/>
  <c r="T112" i="13" s="1"/>
  <c r="O43" i="42"/>
  <c r="T115" i="13" s="1"/>
  <c r="T53" i="13"/>
  <c r="O37" i="43"/>
  <c r="U111" i="13" s="1"/>
  <c r="O34" i="44"/>
  <c r="V108" i="13" s="1"/>
  <c r="AS70" i="45"/>
  <c r="AT70" i="45" s="1"/>
  <c r="O36" i="46"/>
  <c r="X110" i="13" s="1"/>
  <c r="O43" i="46"/>
  <c r="X115" i="13" s="1"/>
  <c r="X53" i="13"/>
  <c r="O44" i="47"/>
  <c r="Y116" i="13" s="1"/>
  <c r="Y85" i="13"/>
  <c r="O43" i="48"/>
  <c r="Z115" i="13" s="1"/>
  <c r="Z84" i="13"/>
  <c r="O45" i="48"/>
  <c r="Z117" i="13" s="1"/>
  <c r="Z86" i="13"/>
  <c r="AP87" i="48"/>
  <c r="Z168" i="13" s="1"/>
  <c r="E86" i="13"/>
  <c r="F53" i="13"/>
  <c r="G54" i="13"/>
  <c r="G84" i="13"/>
  <c r="J86" i="13"/>
  <c r="AP87" i="28"/>
  <c r="F168" i="13" s="1"/>
  <c r="O45" i="30"/>
  <c r="H117" i="13" s="1"/>
  <c r="H86" i="13"/>
  <c r="AP87" i="30"/>
  <c r="H168" i="13" s="1"/>
  <c r="O44" i="31"/>
  <c r="I116" i="13" s="1"/>
  <c r="I85" i="13"/>
  <c r="AP87" i="32"/>
  <c r="J168" i="13" s="1"/>
  <c r="O44" i="33"/>
  <c r="K116" i="13" s="1"/>
  <c r="K85" i="13"/>
  <c r="O43" i="34"/>
  <c r="L115" i="13" s="1"/>
  <c r="L84" i="13"/>
  <c r="O45" i="34"/>
  <c r="L117" i="13" s="1"/>
  <c r="L86" i="13"/>
  <c r="AP87" i="34"/>
  <c r="L168" i="13" s="1"/>
  <c r="O44" i="35"/>
  <c r="M116" i="13" s="1"/>
  <c r="M85" i="13"/>
  <c r="O45" i="36"/>
  <c r="N117" i="13" s="1"/>
  <c r="N86" i="13"/>
  <c r="AP87" i="36"/>
  <c r="N168" i="13" s="1"/>
  <c r="O44" i="37"/>
  <c r="O116" i="13" s="1"/>
  <c r="O85" i="13"/>
  <c r="O45" i="38"/>
  <c r="P117" i="13" s="1"/>
  <c r="P86" i="13"/>
  <c r="AP87" i="38"/>
  <c r="P168" i="13" s="1"/>
  <c r="O36" i="39"/>
  <c r="Q110" i="13" s="1"/>
  <c r="O43" i="39"/>
  <c r="Q115" i="13" s="1"/>
  <c r="Q53" i="13"/>
  <c r="O45" i="40"/>
  <c r="R117" i="13" s="1"/>
  <c r="R86" i="13"/>
  <c r="AP87" i="40"/>
  <c r="R168" i="13" s="1"/>
  <c r="O44" i="41"/>
  <c r="S116" i="13" s="1"/>
  <c r="S85" i="13"/>
  <c r="O45" i="42"/>
  <c r="T117" i="13" s="1"/>
  <c r="T86" i="13"/>
  <c r="AP87" i="42"/>
  <c r="T168" i="13" s="1"/>
  <c r="O44" i="43"/>
  <c r="U116" i="13" s="1"/>
  <c r="U85" i="13"/>
  <c r="O43" i="44"/>
  <c r="V115" i="13" s="1"/>
  <c r="V84" i="13"/>
  <c r="O45" i="44"/>
  <c r="V117" i="13" s="1"/>
  <c r="V86" i="13"/>
  <c r="AS73" i="44"/>
  <c r="AT73" i="44" s="1"/>
  <c r="AP87" i="44"/>
  <c r="V168" i="13" s="1"/>
  <c r="O44" i="45"/>
  <c r="W116" i="13" s="1"/>
  <c r="W85" i="13"/>
  <c r="O45" i="46"/>
  <c r="X117" i="13" s="1"/>
  <c r="X86" i="13"/>
  <c r="AP87" i="46"/>
  <c r="X168" i="13" s="1"/>
  <c r="O36" i="47"/>
  <c r="Y110" i="13" s="1"/>
  <c r="O43" i="47"/>
  <c r="Y115" i="13" s="1"/>
  <c r="E82" i="13"/>
  <c r="G86" i="13"/>
  <c r="I53" i="13"/>
  <c r="M53" i="13"/>
  <c r="O33" i="48"/>
  <c r="Z107" i="13" s="1"/>
  <c r="AS61" i="48"/>
  <c r="AT61" i="48" s="1"/>
  <c r="Z127" i="13"/>
  <c r="O37" i="48"/>
  <c r="Z111" i="13" s="1"/>
  <c r="AR82" i="48"/>
  <c r="AS73" i="48"/>
  <c r="AT73" i="48" s="1"/>
  <c r="O35" i="48"/>
  <c r="Z109" i="13" s="1"/>
  <c r="AS70" i="48"/>
  <c r="AT70" i="48" s="1"/>
  <c r="Z126" i="13"/>
  <c r="Z136" i="13"/>
  <c r="O36" i="48"/>
  <c r="Z110" i="13" s="1"/>
  <c r="AS58" i="48"/>
  <c r="AS64" i="48"/>
  <c r="AS78" i="48"/>
  <c r="AP86" i="48"/>
  <c r="Z167" i="13" s="1"/>
  <c r="M42" i="48"/>
  <c r="Z52" i="13" s="1"/>
  <c r="AS81" i="48"/>
  <c r="Z122" i="13"/>
  <c r="Z160" i="13"/>
  <c r="N42" i="48"/>
  <c r="AS67" i="48"/>
  <c r="Z132" i="13"/>
  <c r="Z140" i="13"/>
  <c r="AP85" i="48"/>
  <c r="Z166" i="13" s="1"/>
  <c r="Z142" i="13"/>
  <c r="Z150" i="13"/>
  <c r="AS55" i="47"/>
  <c r="Y153" i="13" s="1"/>
  <c r="O37" i="47"/>
  <c r="Y111" i="13" s="1"/>
  <c r="AS58" i="47"/>
  <c r="AT58" i="47" s="1"/>
  <c r="AS81" i="47"/>
  <c r="AT81" i="47" s="1"/>
  <c r="Y129" i="13"/>
  <c r="O35" i="47"/>
  <c r="Y109" i="13" s="1"/>
  <c r="O33" i="47"/>
  <c r="Y107" i="13" s="1"/>
  <c r="O38" i="47"/>
  <c r="Y112" i="13" s="1"/>
  <c r="AQ82" i="47"/>
  <c r="AS64" i="47"/>
  <c r="Y132" i="13"/>
  <c r="M42" i="47"/>
  <c r="Y52" i="13" s="1"/>
  <c r="AS61" i="47"/>
  <c r="Y142" i="13"/>
  <c r="Y159" i="13"/>
  <c r="AS78" i="47"/>
  <c r="N42" i="47"/>
  <c r="Y83" i="13" s="1"/>
  <c r="AS67" i="47"/>
  <c r="AS70" i="47"/>
  <c r="AP85" i="47"/>
  <c r="Y166" i="13" s="1"/>
  <c r="Y126" i="13"/>
  <c r="Y121" i="13"/>
  <c r="AP86" i="47"/>
  <c r="Y167" i="13" s="1"/>
  <c r="O34" i="47"/>
  <c r="Y108" i="13" s="1"/>
  <c r="AS75" i="47"/>
  <c r="O35" i="46"/>
  <c r="X109" i="13" s="1"/>
  <c r="O37" i="46"/>
  <c r="X111" i="13" s="1"/>
  <c r="AS58" i="46"/>
  <c r="AT58" i="46" s="1"/>
  <c r="AS81" i="46"/>
  <c r="AT81" i="46" s="1"/>
  <c r="AS73" i="46"/>
  <c r="AT73" i="46" s="1"/>
  <c r="AS64" i="46"/>
  <c r="AT64" i="46" s="1"/>
  <c r="AS75" i="46"/>
  <c r="AT75" i="46" s="1"/>
  <c r="X158" i="13"/>
  <c r="M42" i="46"/>
  <c r="X52" i="13" s="1"/>
  <c r="AS61" i="46"/>
  <c r="X126" i="13"/>
  <c r="AS78" i="46"/>
  <c r="X125" i="13"/>
  <c r="N42" i="46"/>
  <c r="X83" i="13" s="1"/>
  <c r="O38" i="46"/>
  <c r="X112" i="13" s="1"/>
  <c r="AS67" i="46"/>
  <c r="X127" i="13"/>
  <c r="X145" i="13"/>
  <c r="X154" i="13"/>
  <c r="X162" i="13"/>
  <c r="AP86" i="46"/>
  <c r="X167" i="13" s="1"/>
  <c r="O34" i="46"/>
  <c r="X108" i="13" s="1"/>
  <c r="X121" i="13"/>
  <c r="X129" i="13"/>
  <c r="AQ82" i="46"/>
  <c r="AP85" i="46"/>
  <c r="X166" i="13" s="1"/>
  <c r="AR82" i="46"/>
  <c r="X122" i="13"/>
  <c r="O35" i="45"/>
  <c r="W109" i="13" s="1"/>
  <c r="O37" i="45"/>
  <c r="W111" i="13" s="1"/>
  <c r="O33" i="45"/>
  <c r="W107" i="13" s="1"/>
  <c r="AS73" i="45"/>
  <c r="AT73" i="45" s="1"/>
  <c r="N42" i="45"/>
  <c r="W83" i="13" s="1"/>
  <c r="AS58" i="45"/>
  <c r="W126" i="13"/>
  <c r="M42" i="45"/>
  <c r="W52" i="13" s="1"/>
  <c r="AS61" i="45"/>
  <c r="AT61" i="45" s="1"/>
  <c r="AP85" i="45"/>
  <c r="W166" i="13" s="1"/>
  <c r="O34" i="45"/>
  <c r="W108" i="13" s="1"/>
  <c r="AS75" i="45"/>
  <c r="W121" i="13"/>
  <c r="W155" i="13"/>
  <c r="AS55" i="45"/>
  <c r="W153" i="13" s="1"/>
  <c r="W122" i="13"/>
  <c r="O36" i="45"/>
  <c r="W110" i="13" s="1"/>
  <c r="AQ82" i="45"/>
  <c r="AS64" i="45"/>
  <c r="AS78" i="45"/>
  <c r="AP86" i="45"/>
  <c r="W167" i="13" s="1"/>
  <c r="W142" i="13"/>
  <c r="W150" i="13"/>
  <c r="AS67" i="45"/>
  <c r="AS81" i="45"/>
  <c r="W125" i="13"/>
  <c r="AS75" i="44"/>
  <c r="AT75" i="44" s="1"/>
  <c r="AS55" i="44"/>
  <c r="V153" i="13" s="1"/>
  <c r="O35" i="44"/>
  <c r="V109" i="13" s="1"/>
  <c r="AS64" i="44"/>
  <c r="AT64" i="44" s="1"/>
  <c r="V160" i="13"/>
  <c r="V138" i="13"/>
  <c r="AP85" i="44"/>
  <c r="V166" i="13" s="1"/>
  <c r="AS70" i="44"/>
  <c r="V123" i="13"/>
  <c r="AR82" i="44"/>
  <c r="AS78" i="44"/>
  <c r="V142" i="13"/>
  <c r="V159" i="13"/>
  <c r="AQ82" i="44"/>
  <c r="N42" i="44"/>
  <c r="V83" i="13" s="1"/>
  <c r="O36" i="44"/>
  <c r="V110" i="13" s="1"/>
  <c r="AS58" i="44"/>
  <c r="AP86" i="44"/>
  <c r="V167" i="13" s="1"/>
  <c r="V126" i="13"/>
  <c r="O38" i="44"/>
  <c r="V112" i="13" s="1"/>
  <c r="AS67" i="44"/>
  <c r="V136" i="13"/>
  <c r="M42" i="44"/>
  <c r="V52" i="13" s="1"/>
  <c r="AS61" i="44"/>
  <c r="AS81" i="44"/>
  <c r="V120" i="13"/>
  <c r="V128" i="13"/>
  <c r="O35" i="43"/>
  <c r="U109" i="13" s="1"/>
  <c r="O34" i="43"/>
  <c r="U108" i="13" s="1"/>
  <c r="O33" i="43"/>
  <c r="U107" i="13" s="1"/>
  <c r="O36" i="43"/>
  <c r="U110" i="13" s="1"/>
  <c r="AS67" i="43"/>
  <c r="AT67" i="43" s="1"/>
  <c r="U146" i="13"/>
  <c r="AS70" i="43"/>
  <c r="AT70" i="43" s="1"/>
  <c r="AR82" i="43"/>
  <c r="AS58" i="43"/>
  <c r="AS73" i="43"/>
  <c r="AP85" i="43"/>
  <c r="U166" i="13" s="1"/>
  <c r="AQ82" i="43"/>
  <c r="AS64" i="43"/>
  <c r="AS81" i="43"/>
  <c r="U121" i="13"/>
  <c r="U129" i="13"/>
  <c r="U125" i="13"/>
  <c r="AS78" i="43"/>
  <c r="M42" i="43"/>
  <c r="U52" i="13" s="1"/>
  <c r="AS61" i="43"/>
  <c r="U122" i="13"/>
  <c r="AS75" i="43"/>
  <c r="AP86" i="43"/>
  <c r="U167" i="13" s="1"/>
  <c r="N42" i="43"/>
  <c r="U83" i="13" s="1"/>
  <c r="O38" i="43"/>
  <c r="U112" i="13" s="1"/>
  <c r="U132" i="13"/>
  <c r="AS73" i="42"/>
  <c r="AT73" i="42" s="1"/>
  <c r="O35" i="42"/>
  <c r="T109" i="13" s="1"/>
  <c r="AS58" i="42"/>
  <c r="AT58" i="42" s="1"/>
  <c r="AS64" i="42"/>
  <c r="T156" i="13" s="1"/>
  <c r="AS81" i="42"/>
  <c r="O33" i="42"/>
  <c r="T107" i="13" s="1"/>
  <c r="AS75" i="42"/>
  <c r="AT75" i="42" s="1"/>
  <c r="T145" i="13"/>
  <c r="T121" i="13"/>
  <c r="T129" i="13"/>
  <c r="M42" i="42"/>
  <c r="T52" i="13" s="1"/>
  <c r="AS61" i="42"/>
  <c r="T122" i="13"/>
  <c r="AQ82" i="42"/>
  <c r="N42" i="42"/>
  <c r="T83" i="13" s="1"/>
  <c r="T132" i="13"/>
  <c r="AS70" i="42"/>
  <c r="AP85" i="42"/>
  <c r="T166" i="13" s="1"/>
  <c r="T159" i="13"/>
  <c r="AS67" i="42"/>
  <c r="O34" i="42"/>
  <c r="T108" i="13" s="1"/>
  <c r="T125" i="13"/>
  <c r="AS78" i="42"/>
  <c r="AP86" i="42"/>
  <c r="T167" i="13" s="1"/>
  <c r="AR82" i="42"/>
  <c r="T126" i="13"/>
  <c r="AS81" i="41"/>
  <c r="AT81" i="41" s="1"/>
  <c r="O38" i="41"/>
  <c r="S112" i="13" s="1"/>
  <c r="S123" i="13"/>
  <c r="O35" i="41"/>
  <c r="S109" i="13" s="1"/>
  <c r="O37" i="41"/>
  <c r="S111" i="13" s="1"/>
  <c r="M42" i="41"/>
  <c r="S52" i="13" s="1"/>
  <c r="AS75" i="41"/>
  <c r="AT75" i="41" s="1"/>
  <c r="AS61" i="41"/>
  <c r="AT61" i="41" s="1"/>
  <c r="AT64" i="41"/>
  <c r="S156" i="13"/>
  <c r="AS70" i="41"/>
  <c r="AP85" i="41"/>
  <c r="S166" i="13" s="1"/>
  <c r="S125" i="13"/>
  <c r="AR82" i="41"/>
  <c r="S127" i="13"/>
  <c r="AS67" i="41"/>
  <c r="AS58" i="41"/>
  <c r="AS73" i="41"/>
  <c r="S146" i="13"/>
  <c r="N42" i="41"/>
  <c r="S83" i="13" s="1"/>
  <c r="O36" i="41"/>
  <c r="S110" i="13" s="1"/>
  <c r="AQ82" i="41"/>
  <c r="AS78" i="41"/>
  <c r="AP86" i="41"/>
  <c r="S167" i="13" s="1"/>
  <c r="S121" i="13"/>
  <c r="S129" i="13"/>
  <c r="AS67" i="40"/>
  <c r="AT67" i="40" s="1"/>
  <c r="O33" i="40"/>
  <c r="R107" i="13" s="1"/>
  <c r="O36" i="40"/>
  <c r="R110" i="13" s="1"/>
  <c r="AS70" i="40"/>
  <c r="AT70" i="40" s="1"/>
  <c r="AP85" i="40"/>
  <c r="R166" i="13" s="1"/>
  <c r="AS55" i="40"/>
  <c r="R153" i="13" s="1"/>
  <c r="AS58" i="40"/>
  <c r="AS73" i="40"/>
  <c r="R146" i="13"/>
  <c r="R125" i="13"/>
  <c r="AQ82" i="40"/>
  <c r="AS64" i="40"/>
  <c r="AS81" i="40"/>
  <c r="R157" i="13"/>
  <c r="AS75" i="40"/>
  <c r="AP86" i="40"/>
  <c r="R167" i="13" s="1"/>
  <c r="M42" i="40"/>
  <c r="R52" i="13" s="1"/>
  <c r="AS61" i="40"/>
  <c r="R132" i="13"/>
  <c r="R158" i="13"/>
  <c r="AS78" i="40"/>
  <c r="N42" i="40"/>
  <c r="R83" i="13" s="1"/>
  <c r="O38" i="40"/>
  <c r="R112" i="13" s="1"/>
  <c r="R142" i="13"/>
  <c r="R150" i="13"/>
  <c r="AS73" i="39"/>
  <c r="AT73" i="39" s="1"/>
  <c r="O37" i="39"/>
  <c r="Q111" i="13" s="1"/>
  <c r="AS58" i="39"/>
  <c r="AT58" i="39" s="1"/>
  <c r="AS81" i="39"/>
  <c r="AT81" i="39" s="1"/>
  <c r="Q129" i="13"/>
  <c r="O35" i="39"/>
  <c r="Q109" i="13" s="1"/>
  <c r="O33" i="39"/>
  <c r="Q107" i="13" s="1"/>
  <c r="AR82" i="39"/>
  <c r="O38" i="39"/>
  <c r="Q112" i="13" s="1"/>
  <c r="Q121" i="13"/>
  <c r="AP86" i="39"/>
  <c r="Q167" i="13" s="1"/>
  <c r="M42" i="39"/>
  <c r="Q52" i="13" s="1"/>
  <c r="AS61" i="39"/>
  <c r="Q142" i="13"/>
  <c r="AQ82" i="39"/>
  <c r="AS64" i="39"/>
  <c r="N42" i="39"/>
  <c r="Q83" i="13" s="1"/>
  <c r="AS67" i="39"/>
  <c r="AS78" i="39"/>
  <c r="AS70" i="39"/>
  <c r="AP85" i="39"/>
  <c r="Q166" i="13" s="1"/>
  <c r="Q126" i="13"/>
  <c r="O34" i="39"/>
  <c r="Q108" i="13" s="1"/>
  <c r="AS75" i="39"/>
  <c r="AS61" i="38"/>
  <c r="AT61" i="38" s="1"/>
  <c r="AS70" i="38"/>
  <c r="AS78" i="38"/>
  <c r="AT78" i="38" s="1"/>
  <c r="O36" i="38"/>
  <c r="P110" i="13" s="1"/>
  <c r="AQ82" i="38"/>
  <c r="AS64" i="38"/>
  <c r="AT64" i="38" s="1"/>
  <c r="AS81" i="38"/>
  <c r="AT81" i="38" s="1"/>
  <c r="P125" i="13"/>
  <c r="N42" i="38"/>
  <c r="P83" i="13" s="1"/>
  <c r="O38" i="38"/>
  <c r="P112" i="13" s="1"/>
  <c r="AS67" i="38"/>
  <c r="P132" i="13"/>
  <c r="O34" i="38"/>
  <c r="P108" i="13" s="1"/>
  <c r="AS75" i="38"/>
  <c r="P146" i="13"/>
  <c r="P150" i="13"/>
  <c r="M42" i="38"/>
  <c r="P52" i="13" s="1"/>
  <c r="AP85" i="38"/>
  <c r="P166" i="13" s="1"/>
  <c r="AS55" i="38"/>
  <c r="P153" i="13" s="1"/>
  <c r="P129" i="13"/>
  <c r="AP86" i="38"/>
  <c r="P167" i="13" s="1"/>
  <c r="AS58" i="38"/>
  <c r="AS73" i="38"/>
  <c r="P122" i="13"/>
  <c r="AS73" i="37"/>
  <c r="AT73" i="37" s="1"/>
  <c r="AS58" i="37"/>
  <c r="AT58" i="37" s="1"/>
  <c r="N42" i="37"/>
  <c r="O83" i="13" s="1"/>
  <c r="O33" i="37"/>
  <c r="O107" i="13" s="1"/>
  <c r="AS67" i="37"/>
  <c r="AT67" i="37" s="1"/>
  <c r="AS75" i="37"/>
  <c r="AT75" i="37" s="1"/>
  <c r="O126" i="13"/>
  <c r="O121" i="13"/>
  <c r="O38" i="37"/>
  <c r="O112" i="13" s="1"/>
  <c r="AS70" i="37"/>
  <c r="AT70" i="37" s="1"/>
  <c r="O154" i="13"/>
  <c r="AR82" i="37"/>
  <c r="AP85" i="37"/>
  <c r="O166" i="13" s="1"/>
  <c r="O36" i="37"/>
  <c r="O110" i="13" s="1"/>
  <c r="AQ82" i="37"/>
  <c r="AS64" i="37"/>
  <c r="AS78" i="37"/>
  <c r="AP86" i="37"/>
  <c r="O167" i="13" s="1"/>
  <c r="O132" i="13"/>
  <c r="O146" i="13"/>
  <c r="O138" i="13"/>
  <c r="AS81" i="37"/>
  <c r="O142" i="13"/>
  <c r="O150" i="13"/>
  <c r="O159" i="13"/>
  <c r="M42" i="37"/>
  <c r="O52" i="13" s="1"/>
  <c r="AS61" i="37"/>
  <c r="O125" i="13"/>
  <c r="AS75" i="36"/>
  <c r="AT75" i="36" s="1"/>
  <c r="AS64" i="36"/>
  <c r="N156" i="13" s="1"/>
  <c r="O37" i="36"/>
  <c r="N111" i="13" s="1"/>
  <c r="AS73" i="36"/>
  <c r="AT73" i="36" s="1"/>
  <c r="AR82" i="36"/>
  <c r="N138" i="13"/>
  <c r="O34" i="36"/>
  <c r="N108" i="13" s="1"/>
  <c r="AS58" i="36"/>
  <c r="AT58" i="36" s="1"/>
  <c r="AS81" i="36"/>
  <c r="AT81" i="36" s="1"/>
  <c r="O35" i="36"/>
  <c r="N109" i="13" s="1"/>
  <c r="N121" i="13"/>
  <c r="N123" i="13"/>
  <c r="O36" i="36"/>
  <c r="N110" i="13" s="1"/>
  <c r="AQ82" i="36"/>
  <c r="AS78" i="36"/>
  <c r="AP86" i="36"/>
  <c r="N167" i="13" s="1"/>
  <c r="N142" i="13"/>
  <c r="N150" i="13"/>
  <c r="M42" i="36"/>
  <c r="N52" i="13" s="1"/>
  <c r="AS61" i="36"/>
  <c r="N126" i="13"/>
  <c r="N42" i="36"/>
  <c r="N83" i="13" s="1"/>
  <c r="AS67" i="36"/>
  <c r="AS70" i="36"/>
  <c r="AP85" i="36"/>
  <c r="N166" i="13" s="1"/>
  <c r="N146" i="13"/>
  <c r="AS73" i="35"/>
  <c r="AT73" i="35" s="1"/>
  <c r="AS58" i="35"/>
  <c r="AT58" i="35" s="1"/>
  <c r="AS64" i="35"/>
  <c r="AS81" i="35"/>
  <c r="AT81" i="35" s="1"/>
  <c r="AS55" i="35"/>
  <c r="M153" i="13" s="1"/>
  <c r="O33" i="35"/>
  <c r="M107" i="13" s="1"/>
  <c r="AS75" i="35"/>
  <c r="AT75" i="35" s="1"/>
  <c r="AT64" i="35"/>
  <c r="M156" i="13"/>
  <c r="AS78" i="35"/>
  <c r="M145" i="13"/>
  <c r="N42" i="35"/>
  <c r="M83" i="13" s="1"/>
  <c r="AS67" i="35"/>
  <c r="M146" i="13"/>
  <c r="M155" i="13"/>
  <c r="AP86" i="35"/>
  <c r="M167" i="13" s="1"/>
  <c r="M127" i="13"/>
  <c r="AS70" i="35"/>
  <c r="AP85" i="35"/>
  <c r="M166" i="13" s="1"/>
  <c r="M121" i="13"/>
  <c r="M129" i="13"/>
  <c r="AQ82" i="35"/>
  <c r="O34" i="35"/>
  <c r="M108" i="13" s="1"/>
  <c r="M122" i="13"/>
  <c r="M126" i="13"/>
  <c r="M42" i="35"/>
  <c r="M52" i="13" s="1"/>
  <c r="M132" i="13"/>
  <c r="N42" i="34"/>
  <c r="L83" i="13" s="1"/>
  <c r="AS55" i="34"/>
  <c r="L153" i="13" s="1"/>
  <c r="AS78" i="34"/>
  <c r="AT78" i="34" s="1"/>
  <c r="O34" i="34"/>
  <c r="L108" i="13" s="1"/>
  <c r="O35" i="34"/>
  <c r="L109" i="13" s="1"/>
  <c r="L120" i="13"/>
  <c r="AS67" i="34"/>
  <c r="AT67" i="34" s="1"/>
  <c r="O33" i="34"/>
  <c r="L107" i="13" s="1"/>
  <c r="L128" i="13"/>
  <c r="AS58" i="34"/>
  <c r="M42" i="34"/>
  <c r="L52" i="13" s="1"/>
  <c r="AS61" i="34"/>
  <c r="AS75" i="34"/>
  <c r="AP85" i="34"/>
  <c r="L166" i="13" s="1"/>
  <c r="L122" i="13"/>
  <c r="O38" i="34"/>
  <c r="L112" i="13" s="1"/>
  <c r="AS70" i="34"/>
  <c r="L124" i="13"/>
  <c r="AS81" i="34"/>
  <c r="L132" i="13"/>
  <c r="AQ82" i="34"/>
  <c r="L140" i="13"/>
  <c r="AR82" i="34"/>
  <c r="AS64" i="34"/>
  <c r="AS73" i="34"/>
  <c r="AP86" i="34"/>
  <c r="L167" i="13" s="1"/>
  <c r="L126" i="13"/>
  <c r="L161" i="13"/>
  <c r="AS61" i="33"/>
  <c r="AT61" i="33" s="1"/>
  <c r="AS64" i="33"/>
  <c r="AT64" i="33" s="1"/>
  <c r="O35" i="33"/>
  <c r="K109" i="13" s="1"/>
  <c r="O36" i="33"/>
  <c r="K110" i="13" s="1"/>
  <c r="O33" i="33"/>
  <c r="K107" i="13" s="1"/>
  <c r="K122" i="13"/>
  <c r="O34" i="33"/>
  <c r="K108" i="13" s="1"/>
  <c r="AS78" i="33"/>
  <c r="AT78" i="33" s="1"/>
  <c r="M42" i="33"/>
  <c r="K52" i="13" s="1"/>
  <c r="N42" i="33"/>
  <c r="K83" i="13" s="1"/>
  <c r="AS67" i="33"/>
  <c r="AS70" i="33"/>
  <c r="K146" i="13"/>
  <c r="K156" i="13"/>
  <c r="K150" i="13"/>
  <c r="AS55" i="33"/>
  <c r="K153" i="13" s="1"/>
  <c r="AS75" i="33"/>
  <c r="AS58" i="33"/>
  <c r="AS73" i="33"/>
  <c r="K121" i="13"/>
  <c r="AS58" i="32"/>
  <c r="AT58" i="32" s="1"/>
  <c r="O38" i="32"/>
  <c r="J112" i="13" s="1"/>
  <c r="AS70" i="32"/>
  <c r="AT70" i="32" s="1"/>
  <c r="N42" i="32"/>
  <c r="J83" i="13" s="1"/>
  <c r="O37" i="32"/>
  <c r="J111" i="13" s="1"/>
  <c r="AS73" i="32"/>
  <c r="AT73" i="32" s="1"/>
  <c r="O35" i="32"/>
  <c r="J109" i="13" s="1"/>
  <c r="O33" i="32"/>
  <c r="J107" i="13" s="1"/>
  <c r="AS67" i="32"/>
  <c r="AT67" i="32" s="1"/>
  <c r="J125" i="13"/>
  <c r="AS55" i="32"/>
  <c r="J153" i="13" s="1"/>
  <c r="J146" i="13"/>
  <c r="AS75" i="32"/>
  <c r="J121" i="13"/>
  <c r="O36" i="32"/>
  <c r="J110" i="13" s="1"/>
  <c r="AQ82" i="32"/>
  <c r="AS64" i="32"/>
  <c r="AS78" i="32"/>
  <c r="AP86" i="32"/>
  <c r="J167" i="13" s="1"/>
  <c r="AP85" i="32"/>
  <c r="J166" i="13" s="1"/>
  <c r="AS81" i="32"/>
  <c r="J132" i="13"/>
  <c r="J158" i="13"/>
  <c r="M42" i="32"/>
  <c r="J52" i="13" s="1"/>
  <c r="AS61" i="32"/>
  <c r="J142" i="13"/>
  <c r="J150" i="13"/>
  <c r="O35" i="31"/>
  <c r="I109" i="13" s="1"/>
  <c r="I129" i="13"/>
  <c r="AS70" i="31"/>
  <c r="AT70" i="31" s="1"/>
  <c r="AP85" i="31"/>
  <c r="I166" i="13" s="1"/>
  <c r="AS64" i="31"/>
  <c r="AS75" i="31"/>
  <c r="AS55" i="31"/>
  <c r="I153" i="13" s="1"/>
  <c r="AS58" i="31"/>
  <c r="AS73" i="31"/>
  <c r="I123" i="13"/>
  <c r="O36" i="31"/>
  <c r="I110" i="13" s="1"/>
  <c r="AQ82" i="31"/>
  <c r="AS78" i="31"/>
  <c r="AP86" i="31"/>
  <c r="I167" i="13" s="1"/>
  <c r="I142" i="13"/>
  <c r="I150" i="13"/>
  <c r="I125" i="13"/>
  <c r="M42" i="31"/>
  <c r="I52" i="13" s="1"/>
  <c r="AS61" i="31"/>
  <c r="I126" i="13"/>
  <c r="N42" i="31"/>
  <c r="I83" i="13" s="1"/>
  <c r="O38" i="31"/>
  <c r="I112" i="13" s="1"/>
  <c r="AS67" i="31"/>
  <c r="I162" i="13"/>
  <c r="AS75" i="30"/>
  <c r="AT75" i="30" s="1"/>
  <c r="O38" i="30"/>
  <c r="H112" i="13" s="1"/>
  <c r="O33" i="30"/>
  <c r="H107" i="13" s="1"/>
  <c r="O35" i="30"/>
  <c r="H109" i="13" s="1"/>
  <c r="O37" i="30"/>
  <c r="H111" i="13" s="1"/>
  <c r="AS73" i="30"/>
  <c r="AS55" i="30"/>
  <c r="H153" i="13" s="1"/>
  <c r="O36" i="30"/>
  <c r="H110" i="13" s="1"/>
  <c r="AQ82" i="30"/>
  <c r="AS64" i="30"/>
  <c r="AS78" i="30"/>
  <c r="AP86" i="30"/>
  <c r="H167" i="13" s="1"/>
  <c r="H126" i="13"/>
  <c r="H154" i="13"/>
  <c r="H162" i="13"/>
  <c r="M42" i="30"/>
  <c r="H52" i="13" s="1"/>
  <c r="AS61" i="30"/>
  <c r="N42" i="30"/>
  <c r="H83" i="13" s="1"/>
  <c r="AS67" i="30"/>
  <c r="H121" i="13"/>
  <c r="H129" i="13"/>
  <c r="H142" i="13"/>
  <c r="AS70" i="30"/>
  <c r="AP85" i="30"/>
  <c r="H166" i="13" s="1"/>
  <c r="H122" i="13"/>
  <c r="AS61" i="29"/>
  <c r="AT61" i="29" s="1"/>
  <c r="O36" i="29"/>
  <c r="G110" i="13" s="1"/>
  <c r="O35" i="29"/>
  <c r="G109" i="13" s="1"/>
  <c r="O38" i="29"/>
  <c r="G112" i="13" s="1"/>
  <c r="AS70" i="29"/>
  <c r="AT70" i="29" s="1"/>
  <c r="AR82" i="29"/>
  <c r="AS64" i="29"/>
  <c r="AT64" i="29" s="1"/>
  <c r="AS73" i="29"/>
  <c r="AT73" i="29" s="1"/>
  <c r="AS75" i="29"/>
  <c r="AT75" i="29" s="1"/>
  <c r="O37" i="29"/>
  <c r="G111" i="13" s="1"/>
  <c r="AS67" i="29"/>
  <c r="AT67" i="29" s="1"/>
  <c r="G155" i="13"/>
  <c r="G138" i="13"/>
  <c r="AP85" i="29"/>
  <c r="G166" i="13" s="1"/>
  <c r="G122" i="13"/>
  <c r="G158" i="13"/>
  <c r="AP86" i="29"/>
  <c r="G167" i="13" s="1"/>
  <c r="AS58" i="29"/>
  <c r="M42" i="29"/>
  <c r="G52" i="13" s="1"/>
  <c r="AS55" i="29"/>
  <c r="G153" i="13" s="1"/>
  <c r="AS78" i="29"/>
  <c r="G124" i="13"/>
  <c r="G142" i="13"/>
  <c r="G159" i="13"/>
  <c r="G126" i="13"/>
  <c r="N42" i="29"/>
  <c r="G83" i="13" s="1"/>
  <c r="AS81" i="29"/>
  <c r="O34" i="29"/>
  <c r="G108" i="13" s="1"/>
  <c r="AQ82" i="29"/>
  <c r="G134" i="13"/>
  <c r="O37" i="28"/>
  <c r="F111" i="13" s="1"/>
  <c r="F123" i="13"/>
  <c r="F158" i="13"/>
  <c r="AS78" i="28"/>
  <c r="AT78" i="28" s="1"/>
  <c r="O36" i="28"/>
  <c r="F110" i="13" s="1"/>
  <c r="AQ82" i="28"/>
  <c r="AS81" i="28"/>
  <c r="AT81" i="28" s="1"/>
  <c r="O33" i="28"/>
  <c r="F107" i="13" s="1"/>
  <c r="AS61" i="28"/>
  <c r="AT61" i="28" s="1"/>
  <c r="F122" i="13"/>
  <c r="F150" i="13"/>
  <c r="N42" i="28"/>
  <c r="F83" i="13" s="1"/>
  <c r="O38" i="28"/>
  <c r="F112" i="13" s="1"/>
  <c r="AS67" i="28"/>
  <c r="F125" i="13"/>
  <c r="AP85" i="28"/>
  <c r="F166" i="13" s="1"/>
  <c r="O34" i="28"/>
  <c r="F108" i="13" s="1"/>
  <c r="AS75" i="28"/>
  <c r="AP86" i="28"/>
  <c r="F167" i="13" s="1"/>
  <c r="AS55" i="28"/>
  <c r="F153" i="13" s="1"/>
  <c r="F146" i="13"/>
  <c r="F132" i="13"/>
  <c r="M42" i="28"/>
  <c r="F52" i="13" s="1"/>
  <c r="AS58" i="28"/>
  <c r="AS73" i="28"/>
  <c r="F121" i="13"/>
  <c r="F129" i="13"/>
  <c r="AS64" i="27"/>
  <c r="AT64" i="27" s="1"/>
  <c r="O35" i="27"/>
  <c r="E109" i="13" s="1"/>
  <c r="E129" i="13"/>
  <c r="AS58" i="27"/>
  <c r="AT58" i="27" s="1"/>
  <c r="AS67" i="27"/>
  <c r="AT67" i="27" s="1"/>
  <c r="O34" i="27"/>
  <c r="E108" i="13" s="1"/>
  <c r="O32" i="27"/>
  <c r="E106" i="13" s="1"/>
  <c r="E121" i="13"/>
  <c r="AS75" i="27"/>
  <c r="AT75" i="27" s="1"/>
  <c r="O37" i="27"/>
  <c r="E111" i="13" s="1"/>
  <c r="AS55" i="27"/>
  <c r="E153" i="13" s="1"/>
  <c r="AS78" i="27"/>
  <c r="AS61" i="27"/>
  <c r="E162" i="13"/>
  <c r="N42" i="27"/>
  <c r="AS70" i="27"/>
  <c r="E120" i="13"/>
  <c r="E128" i="13"/>
  <c r="E144" i="13"/>
  <c r="M42" i="27"/>
  <c r="E52" i="13" s="1"/>
  <c r="AP86" i="27"/>
  <c r="E167" i="13" s="1"/>
  <c r="E138" i="13"/>
  <c r="O38" i="27"/>
  <c r="E112" i="13" s="1"/>
  <c r="AS73" i="27"/>
  <c r="E123" i="13"/>
  <c r="AQ82" i="27"/>
  <c r="AP85" i="27"/>
  <c r="E166" i="13" s="1"/>
  <c r="E124" i="13"/>
  <c r="AS81" i="26"/>
  <c r="AT81" i="26" s="1"/>
  <c r="O38" i="26"/>
  <c r="D112" i="13" s="1"/>
  <c r="O35" i="26"/>
  <c r="D109" i="13" s="1"/>
  <c r="D129" i="13"/>
  <c r="AS75" i="26"/>
  <c r="AT75" i="26" s="1"/>
  <c r="AR82" i="26"/>
  <c r="AS73" i="26"/>
  <c r="AT73" i="26" s="1"/>
  <c r="O34" i="26"/>
  <c r="D108" i="13" s="1"/>
  <c r="AS58" i="26"/>
  <c r="AT58" i="26" s="1"/>
  <c r="O36" i="26"/>
  <c r="D110" i="13" s="1"/>
  <c r="AQ82" i="26"/>
  <c r="AS64" i="26"/>
  <c r="AS78" i="26"/>
  <c r="AP86" i="26"/>
  <c r="D167" i="13" s="1"/>
  <c r="D132" i="13"/>
  <c r="D142" i="13"/>
  <c r="M42" i="26"/>
  <c r="D52" i="13" s="1"/>
  <c r="AS61" i="26"/>
  <c r="N42" i="26"/>
  <c r="D83" i="13" s="1"/>
  <c r="AS67" i="26"/>
  <c r="D126" i="13"/>
  <c r="AS70" i="26"/>
  <c r="AP85" i="26"/>
  <c r="D166" i="13" s="1"/>
  <c r="D162" i="13"/>
  <c r="O36" i="25"/>
  <c r="C110" i="13" s="1"/>
  <c r="AS75" i="25"/>
  <c r="AT75" i="25" s="1"/>
  <c r="O34" i="25"/>
  <c r="C108" i="13" s="1"/>
  <c r="O37" i="25"/>
  <c r="C111" i="13" s="1"/>
  <c r="AS73" i="25"/>
  <c r="AT73" i="25" s="1"/>
  <c r="AS81" i="25"/>
  <c r="AT81" i="25" s="1"/>
  <c r="O38" i="25"/>
  <c r="C112" i="13" s="1"/>
  <c r="N42" i="25"/>
  <c r="C83" i="13" s="1"/>
  <c r="M42" i="25"/>
  <c r="C52" i="13" s="1"/>
  <c r="O35" i="25"/>
  <c r="C109" i="13" s="1"/>
  <c r="AS70" i="25"/>
  <c r="AP85" i="25"/>
  <c r="C166" i="13" s="1"/>
  <c r="C127" i="13"/>
  <c r="AP82" i="25"/>
  <c r="AQ82" i="25"/>
  <c r="AS61" i="25"/>
  <c r="C120" i="13"/>
  <c r="C137" i="13"/>
  <c r="AP86" i="25"/>
  <c r="C167" i="13" s="1"/>
  <c r="AS67" i="25"/>
  <c r="AR82" i="25"/>
  <c r="AS64" i="25"/>
  <c r="C129" i="13"/>
  <c r="AS58" i="25"/>
  <c r="AS78" i="25"/>
  <c r="C131" i="13"/>
  <c r="C139" i="13"/>
  <c r="C84" i="13"/>
  <c r="D53" i="13"/>
  <c r="D86" i="13"/>
  <c r="AP85" i="33"/>
  <c r="K166" i="13" s="1"/>
  <c r="AP87" i="33"/>
  <c r="K168" i="13" s="1"/>
  <c r="AQ82" i="33"/>
  <c r="AP86" i="33"/>
  <c r="K167" i="13" s="1"/>
  <c r="AS81" i="33"/>
  <c r="AT81" i="33" s="1"/>
  <c r="K129" i="13"/>
  <c r="Z10" i="13"/>
  <c r="Y10" i="13"/>
  <c r="X10" i="13"/>
  <c r="W10" i="13"/>
  <c r="U10" i="13"/>
  <c r="T10" i="13"/>
  <c r="S10" i="13"/>
  <c r="R10" i="13"/>
  <c r="Q10" i="13"/>
  <c r="P10" i="13"/>
  <c r="O10" i="13"/>
  <c r="N10" i="13"/>
  <c r="M10" i="13"/>
  <c r="K10" i="13"/>
  <c r="J10" i="13"/>
  <c r="I10" i="13"/>
  <c r="H10" i="13"/>
  <c r="F10" i="13"/>
  <c r="D10" i="13"/>
  <c r="AX5" i="45"/>
  <c r="AX5" i="46"/>
  <c r="AX5" i="47"/>
  <c r="AX5" i="48"/>
  <c r="O45" i="25"/>
  <c r="C117" i="13" s="1"/>
  <c r="C82" i="13"/>
  <c r="AP82" i="48"/>
  <c r="O41" i="48"/>
  <c r="Z113" i="13" s="1"/>
  <c r="AS55" i="48"/>
  <c r="Z153" i="13" s="1"/>
  <c r="AQ82" i="48"/>
  <c r="O32" i="48"/>
  <c r="Z106" i="13" s="1"/>
  <c r="AT55" i="47"/>
  <c r="O46" i="47"/>
  <c r="Y118" i="13" s="1"/>
  <c r="O32" i="47"/>
  <c r="Y106" i="13" s="1"/>
  <c r="AR82" i="47"/>
  <c r="AP82" i="47"/>
  <c r="O41" i="47"/>
  <c r="Y113" i="13" s="1"/>
  <c r="O46" i="46"/>
  <c r="X118" i="13" s="1"/>
  <c r="AP82" i="46"/>
  <c r="O41" i="46"/>
  <c r="X113" i="13" s="1"/>
  <c r="AS55" i="46"/>
  <c r="X153" i="13" s="1"/>
  <c r="O32" i="46"/>
  <c r="X106" i="13" s="1"/>
  <c r="O46" i="45"/>
  <c r="W118" i="13" s="1"/>
  <c r="AX5" i="36"/>
  <c r="AX5" i="39"/>
  <c r="AX5" i="41"/>
  <c r="AX5" i="43"/>
  <c r="O32" i="45"/>
  <c r="W106" i="13" s="1"/>
  <c r="AR82" i="45"/>
  <c r="AP82" i="45"/>
  <c r="AX5" i="35"/>
  <c r="AX5" i="37"/>
  <c r="AX5" i="38"/>
  <c r="AX5" i="40"/>
  <c r="AX5" i="42"/>
  <c r="AX5" i="44"/>
  <c r="O41" i="45"/>
  <c r="W113" i="13" s="1"/>
  <c r="AP82" i="44"/>
  <c r="V10" i="13"/>
  <c r="O41" i="44"/>
  <c r="V113" i="13" s="1"/>
  <c r="O32" i="44"/>
  <c r="V106" i="13" s="1"/>
  <c r="O46" i="43"/>
  <c r="U118" i="13" s="1"/>
  <c r="AP82" i="43"/>
  <c r="O41" i="43"/>
  <c r="U113" i="13" s="1"/>
  <c r="AS55" i="43"/>
  <c r="U153" i="13" s="1"/>
  <c r="O32" i="43"/>
  <c r="U106" i="13" s="1"/>
  <c r="O46" i="42"/>
  <c r="T118" i="13" s="1"/>
  <c r="O41" i="42"/>
  <c r="T113" i="13" s="1"/>
  <c r="AS55" i="42"/>
  <c r="T153" i="13" s="1"/>
  <c r="O32" i="42"/>
  <c r="T106" i="13" s="1"/>
  <c r="AP82" i="42"/>
  <c r="O41" i="41"/>
  <c r="S113" i="13" s="1"/>
  <c r="AS55" i="41"/>
  <c r="S153" i="13" s="1"/>
  <c r="O32" i="41"/>
  <c r="S106" i="13" s="1"/>
  <c r="AP82" i="41"/>
  <c r="O46" i="40"/>
  <c r="R118" i="13" s="1"/>
  <c r="AP82" i="40"/>
  <c r="O32" i="40"/>
  <c r="R106" i="13" s="1"/>
  <c r="AR82" i="40"/>
  <c r="O41" i="40"/>
  <c r="R113" i="13" s="1"/>
  <c r="O46" i="39"/>
  <c r="Q118" i="13" s="1"/>
  <c r="AP82" i="39"/>
  <c r="O41" i="39"/>
  <c r="Q113" i="13" s="1"/>
  <c r="AS55" i="39"/>
  <c r="Q153" i="13" s="1"/>
  <c r="O32" i="39"/>
  <c r="Q106" i="13" s="1"/>
  <c r="O46" i="38"/>
  <c r="P118" i="13" s="1"/>
  <c r="AP82" i="38"/>
  <c r="O32" i="38"/>
  <c r="P106" i="13" s="1"/>
  <c r="AR82" i="38"/>
  <c r="O41" i="38"/>
  <c r="P113" i="13" s="1"/>
  <c r="O46" i="37"/>
  <c r="O118" i="13" s="1"/>
  <c r="O41" i="37"/>
  <c r="O113" i="13" s="1"/>
  <c r="AS55" i="37"/>
  <c r="O153" i="13" s="1"/>
  <c r="O32" i="37"/>
  <c r="O106" i="13" s="1"/>
  <c r="AP82" i="37"/>
  <c r="O46" i="36"/>
  <c r="N118" i="13" s="1"/>
  <c r="O41" i="36"/>
  <c r="N113" i="13" s="1"/>
  <c r="AS55" i="36"/>
  <c r="N153" i="13" s="1"/>
  <c r="O32" i="36"/>
  <c r="N106" i="13" s="1"/>
  <c r="AP82" i="36"/>
  <c r="O46" i="35"/>
  <c r="M118" i="13" s="1"/>
  <c r="O32" i="35"/>
  <c r="M106" i="13" s="1"/>
  <c r="AR82" i="35"/>
  <c r="AP82" i="35"/>
  <c r="O41" i="35"/>
  <c r="M113" i="13" s="1"/>
  <c r="AX5" i="30"/>
  <c r="AX5" i="31"/>
  <c r="AX5" i="32"/>
  <c r="AX5" i="33"/>
  <c r="AX5" i="34"/>
  <c r="AT55" i="34"/>
  <c r="AP82" i="34"/>
  <c r="O41" i="34"/>
  <c r="L113" i="13" s="1"/>
  <c r="O32" i="34"/>
  <c r="L106" i="13" s="1"/>
  <c r="O46" i="33"/>
  <c r="K118" i="13" s="1"/>
  <c r="O32" i="33"/>
  <c r="K106" i="13" s="1"/>
  <c r="AR82" i="33"/>
  <c r="AP82" i="33"/>
  <c r="O41" i="33"/>
  <c r="K113" i="13" s="1"/>
  <c r="O46" i="32"/>
  <c r="J118" i="13" s="1"/>
  <c r="O32" i="32"/>
  <c r="J106" i="13" s="1"/>
  <c r="AR82" i="32"/>
  <c r="AP82" i="32"/>
  <c r="O41" i="32"/>
  <c r="J113" i="13" s="1"/>
  <c r="O46" i="31"/>
  <c r="I118" i="13" s="1"/>
  <c r="AP82" i="31"/>
  <c r="O32" i="31"/>
  <c r="I106" i="13" s="1"/>
  <c r="AR82" i="31"/>
  <c r="O41" i="31"/>
  <c r="I113" i="13" s="1"/>
  <c r="AT55" i="30"/>
  <c r="O46" i="30"/>
  <c r="H118" i="13" s="1"/>
  <c r="AP82" i="30"/>
  <c r="O32" i="30"/>
  <c r="H106" i="13" s="1"/>
  <c r="AR82" i="30"/>
  <c r="O41" i="30"/>
  <c r="H113" i="13" s="1"/>
  <c r="AX5" i="28"/>
  <c r="AX5" i="29"/>
  <c r="G10" i="13"/>
  <c r="AP82" i="29"/>
  <c r="O41" i="29"/>
  <c r="G113" i="13" s="1"/>
  <c r="O32" i="29"/>
  <c r="G106" i="13" s="1"/>
  <c r="O46" i="28"/>
  <c r="F118" i="13" s="1"/>
  <c r="AP82" i="28"/>
  <c r="O32" i="28"/>
  <c r="F106" i="13" s="1"/>
  <c r="AR82" i="28"/>
  <c r="O41" i="28"/>
  <c r="F113" i="13" s="1"/>
  <c r="AX5" i="27"/>
  <c r="AR82" i="27"/>
  <c r="O33" i="27"/>
  <c r="E107" i="13" s="1"/>
  <c r="AP82" i="27"/>
  <c r="E10" i="13"/>
  <c r="AX5" i="26"/>
  <c r="D15" i="13" s="1"/>
  <c r="O46" i="26"/>
  <c r="D118" i="13" s="1"/>
  <c r="O41" i="26"/>
  <c r="D113" i="13" s="1"/>
  <c r="AS55" i="26"/>
  <c r="D153" i="13" s="1"/>
  <c r="O32" i="26"/>
  <c r="D106" i="13" s="1"/>
  <c r="AP82" i="26"/>
  <c r="AX5" i="25"/>
  <c r="C10" i="13"/>
  <c r="C54" i="13"/>
  <c r="O44" i="25"/>
  <c r="O33" i="25"/>
  <c r="C107" i="13" s="1"/>
  <c r="O41" i="25"/>
  <c r="AS55" i="25"/>
  <c r="C153" i="13" s="1"/>
  <c r="O32" i="25"/>
  <c r="C106" i="13" s="1"/>
  <c r="J154" i="13" l="1"/>
  <c r="AS82" i="47"/>
  <c r="AT64" i="36"/>
  <c r="C160" i="13"/>
  <c r="P155" i="13"/>
  <c r="O42" i="29"/>
  <c r="G114" i="13" s="1"/>
  <c r="I158" i="13"/>
  <c r="M154" i="13"/>
  <c r="D159" i="13"/>
  <c r="K155" i="13"/>
  <c r="S162" i="13"/>
  <c r="N160" i="13"/>
  <c r="F156" i="13"/>
  <c r="H160" i="13"/>
  <c r="Q159" i="13"/>
  <c r="W158" i="13"/>
  <c r="AT55" i="31"/>
  <c r="E156" i="13"/>
  <c r="J159" i="13"/>
  <c r="P161" i="13"/>
  <c r="Q154" i="13"/>
  <c r="Z155" i="13"/>
  <c r="Z158" i="13"/>
  <c r="Z159" i="13"/>
  <c r="AT67" i="48"/>
  <c r="Z157" i="13"/>
  <c r="AT78" i="48"/>
  <c r="Z161" i="13"/>
  <c r="AT64" i="48"/>
  <c r="Z156" i="13"/>
  <c r="AT58" i="48"/>
  <c r="Z154" i="13"/>
  <c r="O42" i="48"/>
  <c r="Z114" i="13" s="1"/>
  <c r="Z83" i="13"/>
  <c r="AT81" i="48"/>
  <c r="Z162" i="13"/>
  <c r="O42" i="47"/>
  <c r="Y114" i="13" s="1"/>
  <c r="Y162" i="13"/>
  <c r="Y154" i="13"/>
  <c r="AT61" i="47"/>
  <c r="Y155" i="13"/>
  <c r="AT70" i="47"/>
  <c r="Y158" i="13"/>
  <c r="AT67" i="47"/>
  <c r="Y157" i="13"/>
  <c r="AT64" i="47"/>
  <c r="Y156" i="13"/>
  <c r="AT78" i="47"/>
  <c r="Y161" i="13"/>
  <c r="AT75" i="47"/>
  <c r="Y160" i="13"/>
  <c r="O42" i="46"/>
  <c r="X114" i="13" s="1"/>
  <c r="X160" i="13"/>
  <c r="X156" i="13"/>
  <c r="X159" i="13"/>
  <c r="AT61" i="46"/>
  <c r="X155" i="13"/>
  <c r="AT67" i="46"/>
  <c r="X157" i="13"/>
  <c r="AT78" i="46"/>
  <c r="X161" i="13"/>
  <c r="AT55" i="45"/>
  <c r="W159" i="13"/>
  <c r="O42" i="45"/>
  <c r="W114" i="13" s="1"/>
  <c r="AT58" i="45"/>
  <c r="W154" i="13"/>
  <c r="AT78" i="45"/>
  <c r="W161" i="13"/>
  <c r="AS82" i="45"/>
  <c r="AT64" i="45"/>
  <c r="W156" i="13"/>
  <c r="AT75" i="45"/>
  <c r="W160" i="13"/>
  <c r="AT81" i="45"/>
  <c r="W162" i="13"/>
  <c r="AT67" i="45"/>
  <c r="W157" i="13"/>
  <c r="AS82" i="44"/>
  <c r="V156" i="13"/>
  <c r="AT55" i="44"/>
  <c r="AT81" i="44"/>
  <c r="V162" i="13"/>
  <c r="AT58" i="44"/>
  <c r="V154" i="13"/>
  <c r="AT61" i="44"/>
  <c r="V155" i="13"/>
  <c r="AT70" i="44"/>
  <c r="V158" i="13"/>
  <c r="O42" i="44"/>
  <c r="V114" i="13" s="1"/>
  <c r="AT78" i="44"/>
  <c r="V161" i="13"/>
  <c r="AT67" i="44"/>
  <c r="V157" i="13"/>
  <c r="U158" i="13"/>
  <c r="U157" i="13"/>
  <c r="AT81" i="43"/>
  <c r="U162" i="13"/>
  <c r="AT64" i="43"/>
  <c r="U156" i="13"/>
  <c r="AT61" i="43"/>
  <c r="U155" i="13"/>
  <c r="AT75" i="43"/>
  <c r="U160" i="13"/>
  <c r="O42" i="43"/>
  <c r="U114" i="13" s="1"/>
  <c r="AT78" i="43"/>
  <c r="U161" i="13"/>
  <c r="AT73" i="43"/>
  <c r="U159" i="13"/>
  <c r="AT58" i="43"/>
  <c r="U154" i="13"/>
  <c r="AT64" i="42"/>
  <c r="T154" i="13"/>
  <c r="T160" i="13"/>
  <c r="O42" i="42"/>
  <c r="T114" i="13" s="1"/>
  <c r="AT81" i="42"/>
  <c r="T162" i="13"/>
  <c r="AT70" i="42"/>
  <c r="T158" i="13"/>
  <c r="AT78" i="42"/>
  <c r="T161" i="13"/>
  <c r="AT67" i="42"/>
  <c r="T157" i="13"/>
  <c r="AT61" i="42"/>
  <c r="T155" i="13"/>
  <c r="S160" i="13"/>
  <c r="O42" i="41"/>
  <c r="S114" i="13" s="1"/>
  <c r="S155" i="13"/>
  <c r="AT73" i="41"/>
  <c r="S159" i="13"/>
  <c r="AT70" i="41"/>
  <c r="S158" i="13"/>
  <c r="AT78" i="41"/>
  <c r="S161" i="13"/>
  <c r="AT67" i="41"/>
  <c r="S157" i="13"/>
  <c r="AT58" i="41"/>
  <c r="S154" i="13"/>
  <c r="O42" i="40"/>
  <c r="R114" i="13" s="1"/>
  <c r="AT73" i="40"/>
  <c r="R159" i="13"/>
  <c r="AT78" i="40"/>
  <c r="R161" i="13"/>
  <c r="AT81" i="40"/>
  <c r="R162" i="13"/>
  <c r="AT55" i="40"/>
  <c r="AT64" i="40"/>
  <c r="R156" i="13"/>
  <c r="AS82" i="40"/>
  <c r="AT75" i="40"/>
  <c r="R160" i="13"/>
  <c r="AT58" i="40"/>
  <c r="R154" i="13"/>
  <c r="AT61" i="40"/>
  <c r="R155" i="13"/>
  <c r="Q162" i="13"/>
  <c r="O42" i="39"/>
  <c r="Q114" i="13" s="1"/>
  <c r="AT75" i="39"/>
  <c r="Q160" i="13"/>
  <c r="AT64" i="39"/>
  <c r="Q156" i="13"/>
  <c r="AT61" i="39"/>
  <c r="Q155" i="13"/>
  <c r="AT78" i="39"/>
  <c r="Q161" i="13"/>
  <c r="AT70" i="39"/>
  <c r="Q158" i="13"/>
  <c r="AT67" i="39"/>
  <c r="Q157" i="13"/>
  <c r="P162" i="13"/>
  <c r="AT70" i="38"/>
  <c r="P158" i="13"/>
  <c r="AT55" i="38"/>
  <c r="P156" i="13"/>
  <c r="O42" i="38"/>
  <c r="P114" i="13" s="1"/>
  <c r="AS82" i="38"/>
  <c r="AT67" i="38"/>
  <c r="P157" i="13"/>
  <c r="AT58" i="38"/>
  <c r="P154" i="13"/>
  <c r="AT73" i="38"/>
  <c r="P159" i="13"/>
  <c r="AT75" i="38"/>
  <c r="P160" i="13"/>
  <c r="O42" i="37"/>
  <c r="O114" i="13" s="1"/>
  <c r="O158" i="13"/>
  <c r="O157" i="13"/>
  <c r="O160" i="13"/>
  <c r="AT64" i="37"/>
  <c r="O156" i="13"/>
  <c r="AT81" i="37"/>
  <c r="O162" i="13"/>
  <c r="AT61" i="37"/>
  <c r="O155" i="13"/>
  <c r="AT78" i="37"/>
  <c r="O161" i="13"/>
  <c r="N159" i="13"/>
  <c r="N154" i="13"/>
  <c r="N162" i="13"/>
  <c r="O42" i="36"/>
  <c r="N114" i="13" s="1"/>
  <c r="AT78" i="36"/>
  <c r="N161" i="13"/>
  <c r="AT67" i="36"/>
  <c r="N157" i="13"/>
  <c r="AT61" i="36"/>
  <c r="N155" i="13"/>
  <c r="AT70" i="36"/>
  <c r="N158" i="13"/>
  <c r="M162" i="13"/>
  <c r="O42" i="35"/>
  <c r="M114" i="13" s="1"/>
  <c r="M160" i="13"/>
  <c r="M159" i="13"/>
  <c r="AT55" i="35"/>
  <c r="AT67" i="35"/>
  <c r="M157" i="13"/>
  <c r="AT70" i="35"/>
  <c r="M158" i="13"/>
  <c r="AS82" i="35"/>
  <c r="AT78" i="35"/>
  <c r="M161" i="13"/>
  <c r="O42" i="34"/>
  <c r="L114" i="13" s="1"/>
  <c r="AS82" i="34"/>
  <c r="L157" i="13"/>
  <c r="AT64" i="34"/>
  <c r="L156" i="13"/>
  <c r="AT75" i="34"/>
  <c r="L160" i="13"/>
  <c r="AT81" i="34"/>
  <c r="L162" i="13"/>
  <c r="AT61" i="34"/>
  <c r="L155" i="13"/>
  <c r="AT73" i="34"/>
  <c r="L159" i="13"/>
  <c r="AT70" i="34"/>
  <c r="L158" i="13"/>
  <c r="AT58" i="34"/>
  <c r="L154" i="13"/>
  <c r="K161" i="13"/>
  <c r="AT55" i="33"/>
  <c r="O42" i="33"/>
  <c r="K114" i="13" s="1"/>
  <c r="AT73" i="33"/>
  <c r="K159" i="13"/>
  <c r="AT70" i="33"/>
  <c r="K158" i="13"/>
  <c r="AT58" i="33"/>
  <c r="K154" i="13"/>
  <c r="AT75" i="33"/>
  <c r="K160" i="13"/>
  <c r="AT67" i="33"/>
  <c r="K157" i="13"/>
  <c r="AT55" i="32"/>
  <c r="J157" i="13"/>
  <c r="O42" i="32"/>
  <c r="J114" i="13" s="1"/>
  <c r="AT81" i="32"/>
  <c r="J162" i="13"/>
  <c r="AS82" i="32"/>
  <c r="AT75" i="32"/>
  <c r="J160" i="13"/>
  <c r="AT64" i="32"/>
  <c r="J156" i="13"/>
  <c r="AT61" i="32"/>
  <c r="J155" i="13"/>
  <c r="AT78" i="32"/>
  <c r="J161" i="13"/>
  <c r="AS82" i="31"/>
  <c r="I156" i="13"/>
  <c r="AT64" i="31"/>
  <c r="O42" i="31"/>
  <c r="I114" i="13" s="1"/>
  <c r="AT73" i="31"/>
  <c r="I159" i="13"/>
  <c r="AT78" i="31"/>
  <c r="I161" i="13"/>
  <c r="AT75" i="31"/>
  <c r="I160" i="13"/>
  <c r="AT61" i="31"/>
  <c r="I155" i="13"/>
  <c r="AT58" i="31"/>
  <c r="I154" i="13"/>
  <c r="AT67" i="31"/>
  <c r="I157" i="13"/>
  <c r="AT73" i="30"/>
  <c r="H159" i="13"/>
  <c r="AS82" i="30"/>
  <c r="AT70" i="30"/>
  <c r="H158" i="13"/>
  <c r="O42" i="30"/>
  <c r="H114" i="13" s="1"/>
  <c r="AT67" i="30"/>
  <c r="H157" i="13"/>
  <c r="AT78" i="30"/>
  <c r="H161" i="13"/>
  <c r="AT64" i="30"/>
  <c r="H156" i="13"/>
  <c r="AT61" i="30"/>
  <c r="H155" i="13"/>
  <c r="G160" i="13"/>
  <c r="G156" i="13"/>
  <c r="G157" i="13"/>
  <c r="AT55" i="29"/>
  <c r="AS82" i="29"/>
  <c r="AT81" i="29"/>
  <c r="G162" i="13"/>
  <c r="AT78" i="29"/>
  <c r="G161" i="13"/>
  <c r="AT58" i="29"/>
  <c r="G154" i="13"/>
  <c r="F162" i="13"/>
  <c r="O42" i="28"/>
  <c r="F114" i="13" s="1"/>
  <c r="F161" i="13"/>
  <c r="F155" i="13"/>
  <c r="AT55" i="28"/>
  <c r="AS82" i="28"/>
  <c r="AT73" i="28"/>
  <c r="F159" i="13"/>
  <c r="AT58" i="28"/>
  <c r="F154" i="13"/>
  <c r="AT67" i="28"/>
  <c r="F157" i="13"/>
  <c r="AT75" i="28"/>
  <c r="F160" i="13"/>
  <c r="E160" i="13"/>
  <c r="E154" i="13"/>
  <c r="AT78" i="27"/>
  <c r="E161" i="13"/>
  <c r="AT55" i="27"/>
  <c r="E157" i="13"/>
  <c r="AT61" i="27"/>
  <c r="E155" i="13"/>
  <c r="AT73" i="27"/>
  <c r="E159" i="13"/>
  <c r="AT70" i="27"/>
  <c r="E158" i="13"/>
  <c r="AS82" i="27"/>
  <c r="O42" i="27"/>
  <c r="E114" i="13" s="1"/>
  <c r="E83" i="13"/>
  <c r="D160" i="13"/>
  <c r="D154" i="13"/>
  <c r="O42" i="26"/>
  <c r="D114" i="13" s="1"/>
  <c r="AT70" i="26"/>
  <c r="D158" i="13"/>
  <c r="AT67" i="26"/>
  <c r="D157" i="13"/>
  <c r="AT78" i="26"/>
  <c r="D161" i="13"/>
  <c r="AT64" i="26"/>
  <c r="D156" i="13"/>
  <c r="AT61" i="26"/>
  <c r="D155" i="13"/>
  <c r="O42" i="25"/>
  <c r="C114" i="13" s="1"/>
  <c r="C159" i="13"/>
  <c r="C162" i="13"/>
  <c r="AT70" i="25"/>
  <c r="C158" i="13"/>
  <c r="AT67" i="25"/>
  <c r="C157" i="13"/>
  <c r="AT61" i="25"/>
  <c r="C155" i="13"/>
  <c r="AT64" i="25"/>
  <c r="C156" i="13"/>
  <c r="AT78" i="25"/>
  <c r="C161" i="13"/>
  <c r="AT58" i="25"/>
  <c r="C154" i="13"/>
  <c r="AS82" i="33"/>
  <c r="K162" i="13"/>
  <c r="L10" i="13"/>
  <c r="AS82" i="48"/>
  <c r="AT55" i="48"/>
  <c r="AS82" i="46"/>
  <c r="AT55" i="46"/>
  <c r="AS82" i="43"/>
  <c r="AT55" i="43"/>
  <c r="AS82" i="42"/>
  <c r="AT55" i="42"/>
  <c r="AS82" i="41"/>
  <c r="AT55" i="41"/>
  <c r="AS82" i="39"/>
  <c r="AT55" i="39"/>
  <c r="AS82" i="37"/>
  <c r="AT55" i="37"/>
  <c r="AS82" i="36"/>
  <c r="AT55" i="36"/>
  <c r="C15" i="13"/>
  <c r="AS82" i="26"/>
  <c r="AT55" i="26"/>
  <c r="C87" i="13"/>
  <c r="O46" i="25"/>
  <c r="C116" i="13"/>
  <c r="C113" i="13"/>
  <c r="AT55" i="25"/>
  <c r="AS82" i="25"/>
  <c r="L85" i="1"/>
  <c r="M85" i="1"/>
  <c r="N85" i="1"/>
  <c r="O85" i="1"/>
  <c r="P85" i="1"/>
  <c r="Q85" i="1"/>
  <c r="R85" i="1"/>
  <c r="S85" i="1"/>
  <c r="T85" i="1"/>
  <c r="U85" i="1"/>
  <c r="V85" i="1"/>
  <c r="W85" i="1"/>
  <c r="X85" i="1"/>
  <c r="Y85" i="1"/>
  <c r="Z85" i="1"/>
  <c r="AA85" i="1"/>
  <c r="AB85" i="1"/>
  <c r="AC85" i="1"/>
  <c r="AN85" i="1"/>
  <c r="AO85" i="1"/>
  <c r="L86" i="1"/>
  <c r="M86" i="1"/>
  <c r="N86" i="1"/>
  <c r="O86" i="1"/>
  <c r="P86" i="1"/>
  <c r="Q86" i="1"/>
  <c r="R86" i="1"/>
  <c r="S86" i="1"/>
  <c r="T86" i="1"/>
  <c r="U86" i="1"/>
  <c r="V86" i="1"/>
  <c r="W86" i="1"/>
  <c r="X86" i="1"/>
  <c r="Y86" i="1"/>
  <c r="Z86" i="1"/>
  <c r="AA86" i="1"/>
  <c r="AB86" i="1"/>
  <c r="AC86" i="1"/>
  <c r="AN86" i="1"/>
  <c r="AO86" i="1"/>
  <c r="L87" i="1"/>
  <c r="M87" i="1"/>
  <c r="N87" i="1"/>
  <c r="O87" i="1"/>
  <c r="P87" i="1"/>
  <c r="Q87" i="1"/>
  <c r="R87" i="1"/>
  <c r="S87" i="1"/>
  <c r="T87" i="1"/>
  <c r="U87" i="1"/>
  <c r="V87" i="1"/>
  <c r="W87" i="1"/>
  <c r="X87" i="1"/>
  <c r="Y87" i="1"/>
  <c r="Z87" i="1"/>
  <c r="AA87" i="1"/>
  <c r="AB87" i="1"/>
  <c r="AC87" i="1"/>
  <c r="AN87" i="1"/>
  <c r="AO87" i="1"/>
  <c r="K38" i="1"/>
  <c r="J38" i="1"/>
  <c r="K37" i="1"/>
  <c r="J37" i="1"/>
  <c r="K36" i="1"/>
  <c r="J36" i="1"/>
  <c r="K35" i="1"/>
  <c r="J35" i="1"/>
  <c r="K34" i="1"/>
  <c r="J34" i="1"/>
  <c r="K33" i="1"/>
  <c r="J33" i="1"/>
  <c r="K32" i="1"/>
  <c r="J32" i="1"/>
  <c r="O30" i="1"/>
  <c r="O16" i="1"/>
  <c r="O17" i="1"/>
  <c r="O18" i="1"/>
  <c r="O19" i="1"/>
  <c r="O20" i="1"/>
  <c r="O21" i="1"/>
  <c r="O22" i="1"/>
  <c r="O23" i="1"/>
  <c r="O24" i="1"/>
  <c r="O25" i="1"/>
  <c r="O26" i="1"/>
  <c r="O27" i="1"/>
  <c r="O28" i="1"/>
  <c r="O29" i="1"/>
  <c r="O15" i="1"/>
  <c r="O14" i="1"/>
  <c r="AP84" i="36" l="1"/>
  <c r="N165" i="13" s="1"/>
  <c r="AP84" i="42"/>
  <c r="T165" i="13" s="1"/>
  <c r="AP84" i="48"/>
  <c r="Z165" i="13" s="1"/>
  <c r="AP84" i="47"/>
  <c r="Y165" i="13" s="1"/>
  <c r="AP84" i="46"/>
  <c r="X165" i="13" s="1"/>
  <c r="AP84" i="45"/>
  <c r="W165" i="13" s="1"/>
  <c r="AP84" i="44"/>
  <c r="V165" i="13" s="1"/>
  <c r="AP84" i="43"/>
  <c r="U165" i="13" s="1"/>
  <c r="AP84" i="41"/>
  <c r="S165" i="13" s="1"/>
  <c r="AP84" i="40"/>
  <c r="R165" i="13" s="1"/>
  <c r="AP84" i="39"/>
  <c r="Q165" i="13" s="1"/>
  <c r="AP84" i="38"/>
  <c r="P165" i="13" s="1"/>
  <c r="AP84" i="37"/>
  <c r="O165" i="13" s="1"/>
  <c r="AP84" i="35"/>
  <c r="M165" i="13" s="1"/>
  <c r="AP84" i="34"/>
  <c r="L165" i="13" s="1"/>
  <c r="AP84" i="33"/>
  <c r="K165" i="13" s="1"/>
  <c r="AP84" i="32"/>
  <c r="J165" i="13" s="1"/>
  <c r="AP84" i="31"/>
  <c r="I165" i="13" s="1"/>
  <c r="AP84" i="30"/>
  <c r="H165" i="13" s="1"/>
  <c r="AP84" i="29"/>
  <c r="G165" i="13" s="1"/>
  <c r="AP84" i="28"/>
  <c r="F165" i="13" s="1"/>
  <c r="AP84" i="27"/>
  <c r="E165" i="13" s="1"/>
  <c r="AP84" i="26"/>
  <c r="D165" i="13" s="1"/>
  <c r="AP84" i="25"/>
  <c r="C165" i="13" s="1"/>
  <c r="C118" i="13"/>
  <c r="M42" i="1"/>
  <c r="B7" i="13"/>
  <c r="B5" i="13"/>
  <c r="B81" i="13" l="1"/>
  <c r="B80" i="13"/>
  <c r="B79" i="13"/>
  <c r="B78" i="13"/>
  <c r="B77" i="13"/>
  <c r="B76" i="13"/>
  <c r="B75" i="13"/>
  <c r="B74" i="13"/>
  <c r="B73" i="13"/>
  <c r="B72" i="13"/>
  <c r="B71" i="13"/>
  <c r="B70" i="13"/>
  <c r="B69" i="13"/>
  <c r="B68" i="13"/>
  <c r="B67" i="13"/>
  <c r="B66" i="13"/>
  <c r="B65" i="13"/>
  <c r="B64" i="13"/>
  <c r="B63" i="13"/>
  <c r="B62" i="13"/>
  <c r="B61" i="13"/>
  <c r="B60" i="13"/>
  <c r="B59" i="13"/>
  <c r="B58" i="13"/>
  <c r="B50" i="13"/>
  <c r="B49" i="13"/>
  <c r="B48" i="13"/>
  <c r="B47" i="13"/>
  <c r="B46" i="13"/>
  <c r="B45" i="13"/>
  <c r="B44" i="13"/>
  <c r="B43" i="13"/>
  <c r="B42" i="13"/>
  <c r="B41" i="13"/>
  <c r="B40" i="13"/>
  <c r="B39" i="13"/>
  <c r="B38" i="13"/>
  <c r="B37" i="13"/>
  <c r="B36" i="13"/>
  <c r="B35" i="13"/>
  <c r="B34" i="13"/>
  <c r="B33" i="13"/>
  <c r="B32" i="13"/>
  <c r="B31" i="13"/>
  <c r="B30" i="13"/>
  <c r="B29" i="13"/>
  <c r="B28" i="13"/>
  <c r="B27" i="13"/>
  <c r="B25" i="13"/>
  <c r="B24" i="13"/>
  <c r="B23" i="13"/>
  <c r="B22" i="13"/>
  <c r="B21" i="13"/>
  <c r="B20" i="13"/>
  <c r="B19" i="13"/>
  <c r="B18" i="13"/>
  <c r="B17" i="13"/>
  <c r="B16" i="13"/>
  <c r="B14" i="13"/>
  <c r="B13" i="13"/>
  <c r="B12" i="13"/>
  <c r="B8" i="13"/>
  <c r="B6" i="13"/>
  <c r="B4" i="13"/>
  <c r="B3" i="13"/>
  <c r="M4" i="1" l="1"/>
  <c r="B11" i="13" s="1"/>
  <c r="N45" i="1"/>
  <c r="M45" i="1"/>
  <c r="B55" i="13" s="1"/>
  <c r="N44" i="1"/>
  <c r="B85" i="13" s="1"/>
  <c r="M44" i="1"/>
  <c r="N43" i="1"/>
  <c r="M43" i="1"/>
  <c r="N41" i="1"/>
  <c r="N46" i="1" s="1"/>
  <c r="M41" i="1"/>
  <c r="M46" i="1" s="1"/>
  <c r="B90" i="13"/>
  <c r="B91" i="13"/>
  <c r="B92" i="13"/>
  <c r="B93" i="13"/>
  <c r="B94" i="13"/>
  <c r="B95" i="13"/>
  <c r="B96" i="13"/>
  <c r="B97" i="13"/>
  <c r="B98" i="13"/>
  <c r="B99" i="13"/>
  <c r="B100" i="13"/>
  <c r="B101" i="13"/>
  <c r="B102" i="13"/>
  <c r="B103" i="13"/>
  <c r="B104" i="13"/>
  <c r="B105" i="13"/>
  <c r="B89" i="13"/>
  <c r="AW5" i="1"/>
  <c r="AW4" i="1"/>
  <c r="AX4" i="1"/>
  <c r="AV5" i="1"/>
  <c r="AV6" i="1"/>
  <c r="AV4" i="1"/>
  <c r="B86" i="13" l="1"/>
  <c r="O45" i="1"/>
  <c r="B117" i="13" s="1"/>
  <c r="B54" i="13"/>
  <c r="O44" i="1"/>
  <c r="B116" i="13" s="1"/>
  <c r="B53" i="13"/>
  <c r="O43" i="1"/>
  <c r="B115" i="13" s="1"/>
  <c r="B51" i="13"/>
  <c r="O41" i="1"/>
  <c r="B113" i="13" s="1"/>
  <c r="B82" i="13"/>
  <c r="B56" i="13"/>
  <c r="B87" i="13"/>
  <c r="B84" i="13"/>
  <c r="AX5" i="1"/>
  <c r="N6" i="1" s="1"/>
  <c r="B15" i="13" s="1"/>
  <c r="D4" i="12" l="1"/>
  <c r="C4" i="12"/>
  <c r="AY17" i="1"/>
  <c r="AX17" i="1"/>
  <c r="S18" i="1"/>
  <c r="AX18" i="1" s="1"/>
  <c r="C6" i="12"/>
  <c r="D6" i="12"/>
  <c r="D5" i="12"/>
  <c r="C5" i="12"/>
  <c r="AW18" i="1" l="1"/>
  <c r="AY18" i="1"/>
  <c r="AW22" i="1" l="1"/>
  <c r="AX22" i="1"/>
  <c r="AW23" i="1"/>
  <c r="AX23" i="1"/>
  <c r="AW24" i="1"/>
  <c r="AX24" i="1"/>
  <c r="AW26" i="1"/>
  <c r="AX26" i="1"/>
  <c r="AW27" i="1"/>
  <c r="AX27" i="1"/>
  <c r="AW28" i="1"/>
  <c r="AX28" i="1"/>
  <c r="AW29" i="1"/>
  <c r="AX29" i="1"/>
  <c r="AW30" i="1"/>
  <c r="AX30" i="1"/>
  <c r="AW31" i="1"/>
  <c r="AX31" i="1"/>
  <c r="AW32" i="1"/>
  <c r="AX32" i="1"/>
  <c r="AW33" i="1"/>
  <c r="AX33" i="1"/>
  <c r="AW34" i="1"/>
  <c r="AX34" i="1"/>
  <c r="AW35" i="1"/>
  <c r="AX35" i="1"/>
  <c r="AW36" i="1"/>
  <c r="AX36" i="1"/>
  <c r="AW37" i="1"/>
  <c r="AX37" i="1"/>
  <c r="AW38" i="1"/>
  <c r="AX38" i="1"/>
  <c r="AY39" i="1" l="1"/>
  <c r="S39" i="1"/>
  <c r="AX39" i="1" s="1"/>
  <c r="AW39" i="1" s="1"/>
  <c r="AY38" i="1"/>
  <c r="AY37" i="1"/>
  <c r="S37" i="1"/>
  <c r="AY36" i="1"/>
  <c r="AY35" i="1"/>
  <c r="AY34" i="1"/>
  <c r="AY33" i="1"/>
  <c r="AY32" i="1"/>
  <c r="AY31" i="1"/>
  <c r="AY30" i="1"/>
  <c r="AY29" i="1"/>
  <c r="AY28" i="1"/>
  <c r="S28" i="1"/>
  <c r="AY27" i="1"/>
  <c r="AY26" i="1"/>
  <c r="AY25" i="1"/>
  <c r="S25" i="1"/>
  <c r="AX25" i="1" s="1"/>
  <c r="AW25" i="1" s="1"/>
  <c r="AY24" i="1"/>
  <c r="AY23" i="1"/>
  <c r="AY22" i="1"/>
  <c r="BB23" i="1" l="1"/>
  <c r="B10" i="13" s="1"/>
  <c r="BB22" i="1"/>
  <c r="AS53" i="1" l="1"/>
  <c r="B163" i="13" s="1"/>
  <c r="O33" i="1" l="1"/>
  <c r="O34" i="1"/>
  <c r="O35" i="1"/>
  <c r="O36" i="1"/>
  <c r="O37" i="1"/>
  <c r="O38" i="1"/>
  <c r="B111" i="13" l="1"/>
  <c r="B109" i="13"/>
  <c r="B112" i="13"/>
  <c r="B110" i="13"/>
  <c r="B108" i="13"/>
  <c r="B107" i="13"/>
  <c r="N42" i="1"/>
  <c r="O42" i="1" s="1"/>
  <c r="AR78" i="1"/>
  <c r="B150" i="13" s="1"/>
  <c r="AQ78" i="1"/>
  <c r="B139" i="13" s="1"/>
  <c r="AP87" i="1"/>
  <c r="B168" i="13" s="1"/>
  <c r="AP86" i="1"/>
  <c r="B167" i="13" s="1"/>
  <c r="AP85" i="1"/>
  <c r="B166" i="13" s="1"/>
  <c r="AR81" i="1"/>
  <c r="B151" i="13" s="1"/>
  <c r="AQ81" i="1"/>
  <c r="B140" i="13" s="1"/>
  <c r="AP81" i="1"/>
  <c r="B129" i="13" s="1"/>
  <c r="AP78" i="1"/>
  <c r="B128" i="13" s="1"/>
  <c r="AP75" i="1"/>
  <c r="B127" i="13" s="1"/>
  <c r="AP58" i="1"/>
  <c r="B121" i="13" s="1"/>
  <c r="AQ58" i="1"/>
  <c r="B132" i="13" s="1"/>
  <c r="AR58" i="1"/>
  <c r="B143" i="13" s="1"/>
  <c r="AP61" i="1"/>
  <c r="B122" i="13" s="1"/>
  <c r="AQ61" i="1"/>
  <c r="B133" i="13" s="1"/>
  <c r="AR61" i="1"/>
  <c r="B144" i="13" s="1"/>
  <c r="AP64" i="1"/>
  <c r="B123" i="13" s="1"/>
  <c r="AQ64" i="1"/>
  <c r="B134" i="13" s="1"/>
  <c r="AR64" i="1"/>
  <c r="B145" i="13" s="1"/>
  <c r="AP67" i="1"/>
  <c r="B124" i="13" s="1"/>
  <c r="AQ67" i="1"/>
  <c r="B135" i="13" s="1"/>
  <c r="AR67" i="1"/>
  <c r="B146" i="13" s="1"/>
  <c r="AP70" i="1"/>
  <c r="B125" i="13" s="1"/>
  <c r="AQ70" i="1"/>
  <c r="B136" i="13" s="1"/>
  <c r="AR70" i="1"/>
  <c r="B147" i="13" s="1"/>
  <c r="AP73" i="1"/>
  <c r="B126" i="13" s="1"/>
  <c r="AQ73" i="1"/>
  <c r="B137" i="13" s="1"/>
  <c r="AR73" i="1"/>
  <c r="B148" i="13" s="1"/>
  <c r="AQ75" i="1"/>
  <c r="B138" i="13" s="1"/>
  <c r="AR75" i="1"/>
  <c r="B149" i="13" s="1"/>
  <c r="AR55" i="1"/>
  <c r="B142" i="13" s="1"/>
  <c r="AQ55" i="1"/>
  <c r="B131" i="13" s="1"/>
  <c r="AP55" i="1"/>
  <c r="B120" i="13" s="1"/>
  <c r="O32" i="1" l="1"/>
  <c r="B106" i="13" s="1"/>
  <c r="B83" i="13"/>
  <c r="B52" i="13"/>
  <c r="AS78" i="1"/>
  <c r="B161" i="13" s="1"/>
  <c r="AS61" i="1"/>
  <c r="B155" i="13" s="1"/>
  <c r="AQ82" i="1"/>
  <c r="AP82" i="1"/>
  <c r="AR82" i="1"/>
  <c r="AS73" i="1"/>
  <c r="B159" i="13" s="1"/>
  <c r="AS58" i="1"/>
  <c r="B154" i="13" s="1"/>
  <c r="AS55" i="1"/>
  <c r="B153" i="13" s="1"/>
  <c r="AS64" i="1"/>
  <c r="B156" i="13" s="1"/>
  <c r="AS67" i="1"/>
  <c r="B157" i="13" s="1"/>
  <c r="AS81" i="1"/>
  <c r="B162" i="13" s="1"/>
  <c r="AS70" i="1"/>
  <c r="B158" i="13" s="1"/>
  <c r="AS75" i="1"/>
  <c r="AT75" i="1" l="1"/>
  <c r="B160" i="13"/>
  <c r="B114" i="13"/>
  <c r="AT58" i="1"/>
  <c r="AT73" i="1"/>
  <c r="AT70" i="1"/>
  <c r="AT81" i="1"/>
  <c r="AT67" i="1"/>
  <c r="AT64" i="1"/>
  <c r="AT61" i="1"/>
  <c r="AT78" i="1"/>
  <c r="AT55" i="1"/>
  <c r="AS82" i="1"/>
  <c r="O46" i="1"/>
  <c r="B118" i="13" s="1"/>
  <c r="AP84" i="1" l="1"/>
  <c r="B16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600-000001000000}">
      <text>
        <r>
          <rPr>
            <b/>
            <sz val="9"/>
            <color indexed="81"/>
            <rFont val="Tahoma"/>
            <family val="2"/>
          </rPr>
          <t>Do not use SS#</t>
        </r>
        <r>
          <rPr>
            <sz val="9"/>
            <color indexed="81"/>
            <rFont val="Tahoma"/>
            <family val="2"/>
          </rPr>
          <t xml:space="preserve">
</t>
        </r>
      </text>
    </comment>
    <comment ref="R3" authorId="0" shapeId="0" xr:uid="{00000000-0006-0000-06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6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600-000004000000}">
      <text>
        <r>
          <rPr>
            <sz val="9"/>
            <color indexed="81"/>
            <rFont val="Tahoma"/>
            <family val="2"/>
          </rPr>
          <t xml:space="preserve">In case of multiple traumas, please indicate the specific trauma for which the child was referred.
</t>
        </r>
      </text>
    </comment>
    <comment ref="B13" authorId="0" shapeId="0" xr:uid="{00000000-0006-0000-06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6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6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600-000008000000}">
      <text>
        <r>
          <rPr>
            <sz val="9"/>
            <color indexed="81"/>
            <rFont val="Tahoma"/>
            <family val="2"/>
          </rPr>
          <t>y - yes
n - no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F00-000001000000}">
      <text>
        <r>
          <rPr>
            <b/>
            <sz val="9"/>
            <color indexed="81"/>
            <rFont val="Tahoma"/>
            <family val="2"/>
          </rPr>
          <t>Do not use SS#</t>
        </r>
        <r>
          <rPr>
            <sz val="9"/>
            <color indexed="81"/>
            <rFont val="Tahoma"/>
            <family val="2"/>
          </rPr>
          <t xml:space="preserve">
</t>
        </r>
      </text>
    </comment>
    <comment ref="R3" authorId="0" shapeId="0" xr:uid="{00000000-0006-0000-0F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F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F00-000004000000}">
      <text>
        <r>
          <rPr>
            <sz val="9"/>
            <color indexed="81"/>
            <rFont val="Tahoma"/>
            <family val="2"/>
          </rPr>
          <t xml:space="preserve">In case of multiple traumas, please indicate the specific trauma for which the child was referred.
</t>
        </r>
      </text>
    </comment>
    <comment ref="B13" authorId="0" shapeId="0" xr:uid="{00000000-0006-0000-0F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F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F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F00-000008000000}">
      <text>
        <r>
          <rPr>
            <sz val="9"/>
            <color indexed="81"/>
            <rFont val="Tahoma"/>
            <family val="2"/>
          </rPr>
          <t>y - yes
n - no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000-000001000000}">
      <text>
        <r>
          <rPr>
            <b/>
            <sz val="9"/>
            <color indexed="81"/>
            <rFont val="Tahoma"/>
            <family val="2"/>
          </rPr>
          <t>Do not use SS#</t>
        </r>
        <r>
          <rPr>
            <sz val="9"/>
            <color indexed="81"/>
            <rFont val="Tahoma"/>
            <family val="2"/>
          </rPr>
          <t xml:space="preserve">
</t>
        </r>
      </text>
    </comment>
    <comment ref="R3" authorId="0" shapeId="0" xr:uid="{00000000-0006-0000-10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0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000-000004000000}">
      <text>
        <r>
          <rPr>
            <sz val="9"/>
            <color indexed="81"/>
            <rFont val="Tahoma"/>
            <family val="2"/>
          </rPr>
          <t xml:space="preserve">In case of multiple traumas, please indicate the specific trauma for which the child was referred.
</t>
        </r>
      </text>
    </comment>
    <comment ref="B13" authorId="0" shapeId="0" xr:uid="{00000000-0006-0000-10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0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0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000-000008000000}">
      <text>
        <r>
          <rPr>
            <sz val="9"/>
            <color indexed="81"/>
            <rFont val="Tahoma"/>
            <family val="2"/>
          </rPr>
          <t>y - yes
n - no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100-000001000000}">
      <text>
        <r>
          <rPr>
            <b/>
            <sz val="9"/>
            <color indexed="81"/>
            <rFont val="Tahoma"/>
            <family val="2"/>
          </rPr>
          <t>Do not use SS#</t>
        </r>
        <r>
          <rPr>
            <sz val="9"/>
            <color indexed="81"/>
            <rFont val="Tahoma"/>
            <family val="2"/>
          </rPr>
          <t xml:space="preserve">
</t>
        </r>
      </text>
    </comment>
    <comment ref="R3" authorId="0" shapeId="0" xr:uid="{00000000-0006-0000-11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1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100-000004000000}">
      <text>
        <r>
          <rPr>
            <sz val="9"/>
            <color indexed="81"/>
            <rFont val="Tahoma"/>
            <family val="2"/>
          </rPr>
          <t xml:space="preserve">In case of multiple traumas, please indicate the specific trauma for which the child was referred.
</t>
        </r>
      </text>
    </comment>
    <comment ref="B13" authorId="0" shapeId="0" xr:uid="{00000000-0006-0000-11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1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1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100-000008000000}">
      <text>
        <r>
          <rPr>
            <sz val="9"/>
            <color indexed="81"/>
            <rFont val="Tahoma"/>
            <family val="2"/>
          </rPr>
          <t>y - yes
n - no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200-000001000000}">
      <text>
        <r>
          <rPr>
            <b/>
            <sz val="9"/>
            <color indexed="81"/>
            <rFont val="Tahoma"/>
            <family val="2"/>
          </rPr>
          <t>Do not use SS#</t>
        </r>
        <r>
          <rPr>
            <sz val="9"/>
            <color indexed="81"/>
            <rFont val="Tahoma"/>
            <family val="2"/>
          </rPr>
          <t xml:space="preserve">
</t>
        </r>
      </text>
    </comment>
    <comment ref="R3" authorId="0" shapeId="0" xr:uid="{00000000-0006-0000-12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2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200-000004000000}">
      <text>
        <r>
          <rPr>
            <sz val="9"/>
            <color indexed="81"/>
            <rFont val="Tahoma"/>
            <family val="2"/>
          </rPr>
          <t xml:space="preserve">In case of multiple traumas, please indicate the specific trauma for which the child was referred.
</t>
        </r>
      </text>
    </comment>
    <comment ref="B13" authorId="0" shapeId="0" xr:uid="{00000000-0006-0000-12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2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2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200-000008000000}">
      <text>
        <r>
          <rPr>
            <sz val="9"/>
            <color indexed="81"/>
            <rFont val="Tahoma"/>
            <family val="2"/>
          </rPr>
          <t>y - yes
n - no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300-000001000000}">
      <text>
        <r>
          <rPr>
            <b/>
            <sz val="9"/>
            <color indexed="81"/>
            <rFont val="Tahoma"/>
            <family val="2"/>
          </rPr>
          <t>Do not use SS#</t>
        </r>
        <r>
          <rPr>
            <sz val="9"/>
            <color indexed="81"/>
            <rFont val="Tahoma"/>
            <family val="2"/>
          </rPr>
          <t xml:space="preserve">
</t>
        </r>
      </text>
    </comment>
    <comment ref="R3" authorId="0" shapeId="0" xr:uid="{00000000-0006-0000-13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3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300-000004000000}">
      <text>
        <r>
          <rPr>
            <sz val="9"/>
            <color indexed="81"/>
            <rFont val="Tahoma"/>
            <family val="2"/>
          </rPr>
          <t xml:space="preserve">In case of multiple traumas, please indicate the specific trauma for which the child was referred.
</t>
        </r>
      </text>
    </comment>
    <comment ref="B13" authorId="0" shapeId="0" xr:uid="{00000000-0006-0000-13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3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3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300-000008000000}">
      <text>
        <r>
          <rPr>
            <sz val="9"/>
            <color indexed="81"/>
            <rFont val="Tahoma"/>
            <family val="2"/>
          </rPr>
          <t>y - yes
n - no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400-000001000000}">
      <text>
        <r>
          <rPr>
            <b/>
            <sz val="9"/>
            <color indexed="81"/>
            <rFont val="Tahoma"/>
            <family val="2"/>
          </rPr>
          <t>Do not use SS#</t>
        </r>
        <r>
          <rPr>
            <sz val="9"/>
            <color indexed="81"/>
            <rFont val="Tahoma"/>
            <family val="2"/>
          </rPr>
          <t xml:space="preserve">
</t>
        </r>
      </text>
    </comment>
    <comment ref="R3" authorId="0" shapeId="0" xr:uid="{00000000-0006-0000-14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4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400-000004000000}">
      <text>
        <r>
          <rPr>
            <sz val="9"/>
            <color indexed="81"/>
            <rFont val="Tahoma"/>
            <family val="2"/>
          </rPr>
          <t xml:space="preserve">In case of multiple traumas, please indicate the specific trauma for which the child was referred.
</t>
        </r>
      </text>
    </comment>
    <comment ref="B13" authorId="0" shapeId="0" xr:uid="{00000000-0006-0000-14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4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4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400-000008000000}">
      <text>
        <r>
          <rPr>
            <sz val="9"/>
            <color indexed="81"/>
            <rFont val="Tahoma"/>
            <family val="2"/>
          </rPr>
          <t>y - yes
n - no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500-000001000000}">
      <text>
        <r>
          <rPr>
            <b/>
            <sz val="9"/>
            <color indexed="81"/>
            <rFont val="Tahoma"/>
            <family val="2"/>
          </rPr>
          <t>Do not use SS#</t>
        </r>
        <r>
          <rPr>
            <sz val="9"/>
            <color indexed="81"/>
            <rFont val="Tahoma"/>
            <family val="2"/>
          </rPr>
          <t xml:space="preserve">
</t>
        </r>
      </text>
    </comment>
    <comment ref="R3" authorId="0" shapeId="0" xr:uid="{00000000-0006-0000-15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5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500-000004000000}">
      <text>
        <r>
          <rPr>
            <sz val="9"/>
            <color indexed="81"/>
            <rFont val="Tahoma"/>
            <family val="2"/>
          </rPr>
          <t xml:space="preserve">In case of multiple traumas, please indicate the specific trauma for which the child was referred.
</t>
        </r>
      </text>
    </comment>
    <comment ref="B13" authorId="0" shapeId="0" xr:uid="{00000000-0006-0000-15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5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5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500-000008000000}">
      <text>
        <r>
          <rPr>
            <sz val="9"/>
            <color indexed="81"/>
            <rFont val="Tahoma"/>
            <family val="2"/>
          </rPr>
          <t>y - yes
n - no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600-000001000000}">
      <text>
        <r>
          <rPr>
            <b/>
            <sz val="9"/>
            <color indexed="81"/>
            <rFont val="Tahoma"/>
            <family val="2"/>
          </rPr>
          <t>Do not use SS#</t>
        </r>
        <r>
          <rPr>
            <sz val="9"/>
            <color indexed="81"/>
            <rFont val="Tahoma"/>
            <family val="2"/>
          </rPr>
          <t xml:space="preserve">
</t>
        </r>
      </text>
    </comment>
    <comment ref="R3" authorId="0" shapeId="0" xr:uid="{00000000-0006-0000-16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6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600-000004000000}">
      <text>
        <r>
          <rPr>
            <sz val="9"/>
            <color indexed="81"/>
            <rFont val="Tahoma"/>
            <family val="2"/>
          </rPr>
          <t xml:space="preserve">In case of multiple traumas, please indicate the specific trauma for which the child was referred.
</t>
        </r>
      </text>
    </comment>
    <comment ref="B13" authorId="0" shapeId="0" xr:uid="{00000000-0006-0000-16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6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6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600-000008000000}">
      <text>
        <r>
          <rPr>
            <sz val="9"/>
            <color indexed="81"/>
            <rFont val="Tahoma"/>
            <family val="2"/>
          </rPr>
          <t>y - yes
n - no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700-000001000000}">
      <text>
        <r>
          <rPr>
            <b/>
            <sz val="9"/>
            <color indexed="81"/>
            <rFont val="Tahoma"/>
            <family val="2"/>
          </rPr>
          <t>Do not use SS#</t>
        </r>
        <r>
          <rPr>
            <sz val="9"/>
            <color indexed="81"/>
            <rFont val="Tahoma"/>
            <family val="2"/>
          </rPr>
          <t xml:space="preserve">
</t>
        </r>
      </text>
    </comment>
    <comment ref="R3" authorId="0" shapeId="0" xr:uid="{00000000-0006-0000-17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7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700-000004000000}">
      <text>
        <r>
          <rPr>
            <sz val="9"/>
            <color indexed="81"/>
            <rFont val="Tahoma"/>
            <family val="2"/>
          </rPr>
          <t xml:space="preserve">In case of multiple traumas, please indicate the specific trauma for which the child was referred.
</t>
        </r>
      </text>
    </comment>
    <comment ref="B13" authorId="0" shapeId="0" xr:uid="{00000000-0006-0000-17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7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7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700-000008000000}">
      <text>
        <r>
          <rPr>
            <sz val="9"/>
            <color indexed="81"/>
            <rFont val="Tahoma"/>
            <family val="2"/>
          </rPr>
          <t>y - yes
n - no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800-000001000000}">
      <text>
        <r>
          <rPr>
            <b/>
            <sz val="9"/>
            <color indexed="81"/>
            <rFont val="Tahoma"/>
            <family val="2"/>
          </rPr>
          <t>Do not use SS#</t>
        </r>
        <r>
          <rPr>
            <sz val="9"/>
            <color indexed="81"/>
            <rFont val="Tahoma"/>
            <family val="2"/>
          </rPr>
          <t xml:space="preserve">
</t>
        </r>
      </text>
    </comment>
    <comment ref="R3" authorId="0" shapeId="0" xr:uid="{00000000-0006-0000-18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8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800-000004000000}">
      <text>
        <r>
          <rPr>
            <sz val="9"/>
            <color indexed="81"/>
            <rFont val="Tahoma"/>
            <family val="2"/>
          </rPr>
          <t xml:space="preserve">In case of multiple traumas, please indicate the specific trauma for which the child was referred.
</t>
        </r>
      </text>
    </comment>
    <comment ref="B13" authorId="0" shapeId="0" xr:uid="{00000000-0006-0000-18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8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8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800-000008000000}">
      <text>
        <r>
          <rPr>
            <sz val="9"/>
            <color indexed="81"/>
            <rFont val="Tahoma"/>
            <family val="2"/>
          </rPr>
          <t>y - yes
n -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700-000001000000}">
      <text>
        <r>
          <rPr>
            <b/>
            <sz val="9"/>
            <color indexed="81"/>
            <rFont val="Tahoma"/>
            <family val="2"/>
          </rPr>
          <t>Do not use SS#</t>
        </r>
        <r>
          <rPr>
            <sz val="9"/>
            <color indexed="81"/>
            <rFont val="Tahoma"/>
            <family val="2"/>
          </rPr>
          <t xml:space="preserve">
</t>
        </r>
      </text>
    </comment>
    <comment ref="R3" authorId="0" shapeId="0" xr:uid="{00000000-0006-0000-07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7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700-000004000000}">
      <text>
        <r>
          <rPr>
            <sz val="9"/>
            <color indexed="81"/>
            <rFont val="Tahoma"/>
            <family val="2"/>
          </rPr>
          <t xml:space="preserve">In case of multiple traumas, please indicate the specific trauma for which the child was referred.
</t>
        </r>
      </text>
    </comment>
    <comment ref="B13" authorId="0" shapeId="0" xr:uid="{00000000-0006-0000-07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7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7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700-000008000000}">
      <text>
        <r>
          <rPr>
            <sz val="9"/>
            <color indexed="81"/>
            <rFont val="Tahoma"/>
            <family val="2"/>
          </rPr>
          <t>y - yes
n - no</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900-000001000000}">
      <text>
        <r>
          <rPr>
            <b/>
            <sz val="9"/>
            <color indexed="81"/>
            <rFont val="Tahoma"/>
            <family val="2"/>
          </rPr>
          <t>Do not use SS#</t>
        </r>
        <r>
          <rPr>
            <sz val="9"/>
            <color indexed="81"/>
            <rFont val="Tahoma"/>
            <family val="2"/>
          </rPr>
          <t xml:space="preserve">
</t>
        </r>
      </text>
    </comment>
    <comment ref="R3" authorId="0" shapeId="0" xr:uid="{00000000-0006-0000-19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9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900-000004000000}">
      <text>
        <r>
          <rPr>
            <sz val="9"/>
            <color indexed="81"/>
            <rFont val="Tahoma"/>
            <family val="2"/>
          </rPr>
          <t xml:space="preserve">In case of multiple traumas, please indicate the specific trauma for which the child was referred.
</t>
        </r>
      </text>
    </comment>
    <comment ref="B13" authorId="0" shapeId="0" xr:uid="{00000000-0006-0000-19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9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9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900-000008000000}">
      <text>
        <r>
          <rPr>
            <sz val="9"/>
            <color indexed="81"/>
            <rFont val="Tahoma"/>
            <family val="2"/>
          </rPr>
          <t>y - yes
n - no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A00-000001000000}">
      <text>
        <r>
          <rPr>
            <b/>
            <sz val="9"/>
            <color indexed="81"/>
            <rFont val="Tahoma"/>
            <family val="2"/>
          </rPr>
          <t>Do not use SS#</t>
        </r>
        <r>
          <rPr>
            <sz val="9"/>
            <color indexed="81"/>
            <rFont val="Tahoma"/>
            <family val="2"/>
          </rPr>
          <t xml:space="preserve">
</t>
        </r>
      </text>
    </comment>
    <comment ref="R3" authorId="0" shapeId="0" xr:uid="{00000000-0006-0000-1A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A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A00-000004000000}">
      <text>
        <r>
          <rPr>
            <sz val="9"/>
            <color indexed="81"/>
            <rFont val="Tahoma"/>
            <family val="2"/>
          </rPr>
          <t xml:space="preserve">In case of multiple traumas, please indicate the specific trauma for which the child was referred.
</t>
        </r>
      </text>
    </comment>
    <comment ref="B13" authorId="0" shapeId="0" xr:uid="{00000000-0006-0000-1A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A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A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A00-000008000000}">
      <text>
        <r>
          <rPr>
            <sz val="9"/>
            <color indexed="81"/>
            <rFont val="Tahoma"/>
            <family val="2"/>
          </rPr>
          <t>y - yes
n - no</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B00-000001000000}">
      <text>
        <r>
          <rPr>
            <b/>
            <sz val="9"/>
            <color indexed="81"/>
            <rFont val="Tahoma"/>
            <family val="2"/>
          </rPr>
          <t>Do not use SS#</t>
        </r>
        <r>
          <rPr>
            <sz val="9"/>
            <color indexed="81"/>
            <rFont val="Tahoma"/>
            <family val="2"/>
          </rPr>
          <t xml:space="preserve">
</t>
        </r>
      </text>
    </comment>
    <comment ref="R3" authorId="0" shapeId="0" xr:uid="{00000000-0006-0000-1B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B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B00-000004000000}">
      <text>
        <r>
          <rPr>
            <sz val="9"/>
            <color indexed="81"/>
            <rFont val="Tahoma"/>
            <family val="2"/>
          </rPr>
          <t xml:space="preserve">In case of multiple traumas, please indicate the specific trauma for which the child was referred.
</t>
        </r>
      </text>
    </comment>
    <comment ref="B13" authorId="0" shapeId="0" xr:uid="{00000000-0006-0000-1B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B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B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B00-000008000000}">
      <text>
        <r>
          <rPr>
            <sz val="9"/>
            <color indexed="81"/>
            <rFont val="Tahoma"/>
            <family val="2"/>
          </rPr>
          <t>y - yes
n - no</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C00-000001000000}">
      <text>
        <r>
          <rPr>
            <b/>
            <sz val="9"/>
            <color indexed="81"/>
            <rFont val="Tahoma"/>
            <family val="2"/>
          </rPr>
          <t>Do not use SS#</t>
        </r>
        <r>
          <rPr>
            <sz val="9"/>
            <color indexed="81"/>
            <rFont val="Tahoma"/>
            <family val="2"/>
          </rPr>
          <t xml:space="preserve">
</t>
        </r>
      </text>
    </comment>
    <comment ref="R3" authorId="0" shapeId="0" xr:uid="{00000000-0006-0000-1C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C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C00-000004000000}">
      <text>
        <r>
          <rPr>
            <sz val="9"/>
            <color indexed="81"/>
            <rFont val="Tahoma"/>
            <family val="2"/>
          </rPr>
          <t xml:space="preserve">In case of multiple traumas, please indicate the specific trauma for which the child was referred.
</t>
        </r>
      </text>
    </comment>
    <comment ref="B13" authorId="0" shapeId="0" xr:uid="{00000000-0006-0000-1C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C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C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C00-000008000000}">
      <text>
        <r>
          <rPr>
            <sz val="9"/>
            <color indexed="81"/>
            <rFont val="Tahoma"/>
            <family val="2"/>
          </rPr>
          <t>y - yes
n - no</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D00-000001000000}">
      <text>
        <r>
          <rPr>
            <b/>
            <sz val="9"/>
            <color indexed="81"/>
            <rFont val="Tahoma"/>
            <family val="2"/>
          </rPr>
          <t>Do not use SS#</t>
        </r>
        <r>
          <rPr>
            <sz val="9"/>
            <color indexed="81"/>
            <rFont val="Tahoma"/>
            <family val="2"/>
          </rPr>
          <t xml:space="preserve">
</t>
        </r>
      </text>
    </comment>
    <comment ref="R3" authorId="0" shapeId="0" xr:uid="{00000000-0006-0000-1D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D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D00-000004000000}">
      <text>
        <r>
          <rPr>
            <sz val="9"/>
            <color indexed="81"/>
            <rFont val="Tahoma"/>
            <family val="2"/>
          </rPr>
          <t xml:space="preserve">In case of multiple traumas, please indicate the specific trauma for which the child was referred.
</t>
        </r>
      </text>
    </comment>
    <comment ref="B13" authorId="0" shapeId="0" xr:uid="{00000000-0006-0000-1D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D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D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D00-000008000000}">
      <text>
        <r>
          <rPr>
            <sz val="9"/>
            <color indexed="81"/>
            <rFont val="Tahoma"/>
            <family val="2"/>
          </rPr>
          <t>y - yes
n - no</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1E00-000001000000}">
      <text>
        <r>
          <rPr>
            <b/>
            <sz val="9"/>
            <color indexed="81"/>
            <rFont val="Tahoma"/>
            <family val="2"/>
          </rPr>
          <t>Do not use SS#</t>
        </r>
        <r>
          <rPr>
            <sz val="9"/>
            <color indexed="81"/>
            <rFont val="Tahoma"/>
            <family val="2"/>
          </rPr>
          <t xml:space="preserve">
</t>
        </r>
      </text>
    </comment>
    <comment ref="R3" authorId="0" shapeId="0" xr:uid="{00000000-0006-0000-1E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1E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1E00-000004000000}">
      <text>
        <r>
          <rPr>
            <sz val="9"/>
            <color indexed="81"/>
            <rFont val="Tahoma"/>
            <family val="2"/>
          </rPr>
          <t xml:space="preserve">In case of multiple traumas, please indicate the specific trauma for which the child was referred.
</t>
        </r>
      </text>
    </comment>
    <comment ref="B13" authorId="0" shapeId="0" xr:uid="{00000000-0006-0000-1E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1E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1E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1E00-000008000000}">
      <text>
        <r>
          <rPr>
            <sz val="9"/>
            <color indexed="81"/>
            <rFont val="Tahoma"/>
            <family val="2"/>
          </rPr>
          <t>y - yes
n - 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800-000001000000}">
      <text>
        <r>
          <rPr>
            <b/>
            <sz val="9"/>
            <color indexed="81"/>
            <rFont val="Tahoma"/>
            <family val="2"/>
          </rPr>
          <t>Do not use SS#</t>
        </r>
        <r>
          <rPr>
            <sz val="9"/>
            <color indexed="81"/>
            <rFont val="Tahoma"/>
            <family val="2"/>
          </rPr>
          <t xml:space="preserve">
</t>
        </r>
      </text>
    </comment>
    <comment ref="R3" authorId="0" shapeId="0" xr:uid="{00000000-0006-0000-08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8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800-000004000000}">
      <text>
        <r>
          <rPr>
            <sz val="9"/>
            <color indexed="81"/>
            <rFont val="Tahoma"/>
            <family val="2"/>
          </rPr>
          <t xml:space="preserve">In case of multiple traumas, please indicate the specific trauma for which the child was referred.
</t>
        </r>
      </text>
    </comment>
    <comment ref="B13" authorId="0" shapeId="0" xr:uid="{00000000-0006-0000-08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8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8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800-000008000000}">
      <text>
        <r>
          <rPr>
            <sz val="9"/>
            <color indexed="81"/>
            <rFont val="Tahoma"/>
            <family val="2"/>
          </rPr>
          <t>y - yes
n -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900-000001000000}">
      <text>
        <r>
          <rPr>
            <b/>
            <sz val="9"/>
            <color indexed="81"/>
            <rFont val="Tahoma"/>
            <family val="2"/>
          </rPr>
          <t>Do not use SS#</t>
        </r>
        <r>
          <rPr>
            <sz val="9"/>
            <color indexed="81"/>
            <rFont val="Tahoma"/>
            <family val="2"/>
          </rPr>
          <t xml:space="preserve">
</t>
        </r>
      </text>
    </comment>
    <comment ref="R3" authorId="0" shapeId="0" xr:uid="{00000000-0006-0000-09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9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900-000004000000}">
      <text>
        <r>
          <rPr>
            <sz val="9"/>
            <color indexed="81"/>
            <rFont val="Tahoma"/>
            <family val="2"/>
          </rPr>
          <t xml:space="preserve">In case of multiple traumas, please indicate the specific trauma for which the child was referred.
</t>
        </r>
      </text>
    </comment>
    <comment ref="B13" authorId="0" shapeId="0" xr:uid="{00000000-0006-0000-09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9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9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900-000008000000}">
      <text>
        <r>
          <rPr>
            <sz val="9"/>
            <color indexed="81"/>
            <rFont val="Tahoma"/>
            <family val="2"/>
          </rPr>
          <t>y - yes
n - no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A00-000001000000}">
      <text>
        <r>
          <rPr>
            <b/>
            <sz val="9"/>
            <color indexed="81"/>
            <rFont val="Tahoma"/>
            <family val="2"/>
          </rPr>
          <t>Do not use SS#</t>
        </r>
        <r>
          <rPr>
            <sz val="9"/>
            <color indexed="81"/>
            <rFont val="Tahoma"/>
            <family val="2"/>
          </rPr>
          <t xml:space="preserve">
</t>
        </r>
      </text>
    </comment>
    <comment ref="R3" authorId="0" shapeId="0" xr:uid="{00000000-0006-0000-0A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A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A00-000004000000}">
      <text>
        <r>
          <rPr>
            <sz val="9"/>
            <color indexed="81"/>
            <rFont val="Tahoma"/>
            <family val="2"/>
          </rPr>
          <t xml:space="preserve">In case of multiple traumas, please indicate the specific trauma for which the child was referred.
</t>
        </r>
      </text>
    </comment>
    <comment ref="B13" authorId="0" shapeId="0" xr:uid="{00000000-0006-0000-0A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A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A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A00-000008000000}">
      <text>
        <r>
          <rPr>
            <sz val="9"/>
            <color indexed="81"/>
            <rFont val="Tahoma"/>
            <family val="2"/>
          </rPr>
          <t>y - yes
n - no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B00-000001000000}">
      <text>
        <r>
          <rPr>
            <b/>
            <sz val="9"/>
            <color indexed="81"/>
            <rFont val="Tahoma"/>
            <family val="2"/>
          </rPr>
          <t>Do not use SS#</t>
        </r>
        <r>
          <rPr>
            <sz val="9"/>
            <color indexed="81"/>
            <rFont val="Tahoma"/>
            <family val="2"/>
          </rPr>
          <t xml:space="preserve">
</t>
        </r>
      </text>
    </comment>
    <comment ref="R3" authorId="0" shapeId="0" xr:uid="{00000000-0006-0000-0B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B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B00-000004000000}">
      <text>
        <r>
          <rPr>
            <sz val="9"/>
            <color indexed="81"/>
            <rFont val="Tahoma"/>
            <family val="2"/>
          </rPr>
          <t xml:space="preserve">In case of multiple traumas, please indicate the specific trauma for which the child was referred.
</t>
        </r>
      </text>
    </comment>
    <comment ref="B13" authorId="0" shapeId="0" xr:uid="{00000000-0006-0000-0B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B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B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B00-000008000000}">
      <text>
        <r>
          <rPr>
            <sz val="9"/>
            <color indexed="81"/>
            <rFont val="Tahoma"/>
            <family val="2"/>
          </rPr>
          <t>y - yes
n - no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C00-000001000000}">
      <text>
        <r>
          <rPr>
            <b/>
            <sz val="9"/>
            <color indexed="81"/>
            <rFont val="Tahoma"/>
            <family val="2"/>
          </rPr>
          <t>Do not use SS#</t>
        </r>
        <r>
          <rPr>
            <sz val="9"/>
            <color indexed="81"/>
            <rFont val="Tahoma"/>
            <family val="2"/>
          </rPr>
          <t xml:space="preserve">
</t>
        </r>
      </text>
    </comment>
    <comment ref="R3" authorId="0" shapeId="0" xr:uid="{00000000-0006-0000-0C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C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C00-000004000000}">
      <text>
        <r>
          <rPr>
            <sz val="9"/>
            <color indexed="81"/>
            <rFont val="Tahoma"/>
            <family val="2"/>
          </rPr>
          <t xml:space="preserve">In case of multiple traumas, please indicate the specific trauma for which the child was referred.
</t>
        </r>
      </text>
    </comment>
    <comment ref="B13" authorId="0" shapeId="0" xr:uid="{00000000-0006-0000-0C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C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C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C00-000008000000}">
      <text>
        <r>
          <rPr>
            <sz val="9"/>
            <color indexed="81"/>
            <rFont val="Tahoma"/>
            <family val="2"/>
          </rPr>
          <t>y - yes
n - no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D00-000001000000}">
      <text>
        <r>
          <rPr>
            <b/>
            <sz val="9"/>
            <color indexed="81"/>
            <rFont val="Tahoma"/>
            <family val="2"/>
          </rPr>
          <t>Do not use SS#</t>
        </r>
        <r>
          <rPr>
            <sz val="9"/>
            <color indexed="81"/>
            <rFont val="Tahoma"/>
            <family val="2"/>
          </rPr>
          <t xml:space="preserve">
</t>
        </r>
      </text>
    </comment>
    <comment ref="R3" authorId="0" shapeId="0" xr:uid="{00000000-0006-0000-0D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D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D00-000004000000}">
      <text>
        <r>
          <rPr>
            <sz val="9"/>
            <color indexed="81"/>
            <rFont val="Tahoma"/>
            <family val="2"/>
          </rPr>
          <t xml:space="preserve">In case of multiple traumas, please indicate the specific trauma for which the child was referred.
</t>
        </r>
      </text>
    </comment>
    <comment ref="B13" authorId="0" shapeId="0" xr:uid="{00000000-0006-0000-0D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D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D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D00-000008000000}">
      <text>
        <r>
          <rPr>
            <sz val="9"/>
            <color indexed="81"/>
            <rFont val="Tahoma"/>
            <family val="2"/>
          </rPr>
          <t>y - yes
n - no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2" authorId="0" shapeId="0" xr:uid="{00000000-0006-0000-0E00-000001000000}">
      <text>
        <r>
          <rPr>
            <b/>
            <sz val="9"/>
            <color indexed="81"/>
            <rFont val="Tahoma"/>
            <family val="2"/>
          </rPr>
          <t>Do not use SS#</t>
        </r>
        <r>
          <rPr>
            <sz val="9"/>
            <color indexed="81"/>
            <rFont val="Tahoma"/>
            <family val="2"/>
          </rPr>
          <t xml:space="preserve">
</t>
        </r>
      </text>
    </comment>
    <comment ref="R3" authorId="0" shapeId="0" xr:uid="{00000000-0006-0000-0E00-000002000000}">
      <text>
        <r>
          <rPr>
            <sz val="9"/>
            <color indexed="81"/>
            <rFont val="Tahoma"/>
            <family val="2"/>
          </rPr>
          <t>If youth currently has other system involvement, please indicate which systems in the spaces below. In the rare case that a youth is involved in more than 3 sub-systems please indicate the three with the most intensive involvement.</t>
        </r>
      </text>
    </comment>
    <comment ref="K8" authorId="0" shapeId="0" xr:uid="{00000000-0006-0000-0E00-000003000000}">
      <text>
        <r>
          <rPr>
            <sz val="9"/>
            <color indexed="81"/>
            <rFont val="Tahoma"/>
            <family val="2"/>
          </rPr>
          <t>• Acute trauma - A single traumatic event
• Chronic trauma - Repeated or prolonged traumatic experiences
• Complex trauma - Multiple or prolonged interpersonal traumas, especially those involving primary caregivers, that disrupt a child's development.</t>
        </r>
      </text>
    </comment>
    <comment ref="K9" authorId="0" shapeId="0" xr:uid="{00000000-0006-0000-0E00-000004000000}">
      <text>
        <r>
          <rPr>
            <sz val="9"/>
            <color indexed="81"/>
            <rFont val="Tahoma"/>
            <family val="2"/>
          </rPr>
          <t xml:space="preserve">In case of multiple traumas, please indicate the specific trauma for which the child was referred.
</t>
        </r>
      </text>
    </comment>
    <comment ref="B13" authorId="0" shapeId="0" xr:uid="{00000000-0006-0000-0E00-000005000000}">
      <text>
        <r>
          <rPr>
            <sz val="9"/>
            <color indexed="81"/>
            <rFont val="Tahoma"/>
            <family val="2"/>
          </rPr>
          <t xml:space="preserve">Below is a list of problems that kids sometimes have after experiencing an upsetting event. Read each one carefully and circle the number (0-3) that best describes how often that problem has bothered you IN THE LAST 2 WEEKS.
</t>
        </r>
      </text>
    </comment>
    <comment ref="L13" authorId="0" shapeId="0" xr:uid="{00000000-0006-0000-0E00-000006000000}">
      <text>
        <r>
          <rPr>
            <sz val="9"/>
            <color indexed="81"/>
            <rFont val="Tahoma"/>
            <family val="2"/>
          </rPr>
          <t xml:space="preserve">0 - Not at all or only at one time
1 - Once a week or less/ once in a while
2 - 2 to 4 times a week/ half the time
3 - 5 or more times a week/almost always
</t>
        </r>
      </text>
    </comment>
    <comment ref="B31" authorId="0" shapeId="0" xr:uid="{00000000-0006-0000-0E00-000007000000}">
      <text>
        <r>
          <rPr>
            <sz val="9"/>
            <color indexed="81"/>
            <rFont val="Tahoma"/>
            <family val="2"/>
          </rPr>
          <t>Indicate below if the problems you rated in Part 1 have gotten in the way with any of the following areas of your life DURING THE PAST 2 WEEKS.</t>
        </r>
      </text>
    </comment>
    <comment ref="L31" authorId="0" shapeId="0" xr:uid="{00000000-0006-0000-0E00-000008000000}">
      <text>
        <r>
          <rPr>
            <sz val="9"/>
            <color indexed="81"/>
            <rFont val="Tahoma"/>
            <family val="2"/>
          </rPr>
          <t>y - yes
n - no</t>
        </r>
      </text>
    </comment>
  </commentList>
</comments>
</file>

<file path=xl/sharedStrings.xml><?xml version="1.0" encoding="utf-8"?>
<sst xmlns="http://schemas.openxmlformats.org/spreadsheetml/2006/main" count="3885" uniqueCount="339">
  <si>
    <t>TF-CBT Treatment Component</t>
  </si>
  <si>
    <t>Date:</t>
  </si>
  <si>
    <t>A:</t>
  </si>
  <si>
    <t xml:space="preserve">Assessment measures administered and engagement methods used </t>
  </si>
  <si>
    <t>P:</t>
  </si>
  <si>
    <t>R:</t>
  </si>
  <si>
    <t>C:</t>
  </si>
  <si>
    <t>T:</t>
  </si>
  <si>
    <t>I:</t>
  </si>
  <si>
    <t>E:</t>
  </si>
  <si>
    <t xml:space="preserve">Provide psychoeducation about trauma(s), reactions, reminders and treatment </t>
  </si>
  <si>
    <t>Provide parenting skills (praise, selective attention, active listening, time out, etc.)</t>
  </si>
  <si>
    <t>Provide individualized relaxation skills (e.g., focused breathing, mindfulness, etc.)</t>
  </si>
  <si>
    <t>Provide affect expression, identification and modulation skills</t>
  </si>
  <si>
    <t>Introduce cognitive triangle and optimistic thinking in general terms with children</t>
  </si>
  <si>
    <t>Develop youth’s trauma narrative (TN) in calibrated increments with thoughts, feelings, sensations, helpful and worst moments. Cognitively process maladaptive thoughts and end TN with positive lessons about self, others, parent(s) and future. Share TN with parent in individual session when clinically appropriate</t>
  </si>
  <si>
    <t>Conjoint trauma-focused youth-parent sessions: youth and parent trauma  education, share TN when clinically appropriate, Q&amp;A; improve communication</t>
  </si>
  <si>
    <t>Address personal safety skills and assertive communication; increase awareness of problem-solving skills and/or social skills; provide sex ed when appropriate</t>
  </si>
  <si>
    <t>Which PRACTICE component(s) did you implement today?</t>
  </si>
  <si>
    <t>© Deblinger, Cohen, Mannarino, Murray, &amp; Epstein, 2014 revised</t>
  </si>
  <si>
    <t>Note:  GE = Gradual Exposure</t>
  </si>
  <si>
    <r>
      <rPr>
        <b/>
        <sz val="9.5"/>
        <color theme="1"/>
        <rFont val="Arial"/>
        <family val="2"/>
      </rPr>
      <t>GE:</t>
    </r>
    <r>
      <rPr>
        <sz val="9.5"/>
        <color theme="1"/>
        <rFont val="Arial"/>
        <family val="2"/>
      </rPr>
      <t xml:space="preserve"> Refer to trauma(s) during assessment and in relation to engagement</t>
    </r>
  </si>
  <si>
    <r>
      <rPr>
        <b/>
        <sz val="9.5"/>
        <color theme="1"/>
        <rFont val="Arial"/>
        <family val="2"/>
      </rPr>
      <t>GE:</t>
    </r>
    <r>
      <rPr>
        <sz val="9.5"/>
        <color theme="1"/>
        <rFont val="Arial"/>
        <family val="2"/>
      </rPr>
      <t xml:space="preserve"> Use proper words for trauma(s) and body parts; identify trauma reminders</t>
    </r>
  </si>
  <si>
    <r>
      <rPr>
        <b/>
        <sz val="9.5"/>
        <color theme="1"/>
        <rFont val="Arial"/>
        <family val="2"/>
      </rPr>
      <t xml:space="preserve">GE: </t>
    </r>
    <r>
      <rPr>
        <sz val="9.5"/>
        <color theme="1"/>
        <rFont val="Arial"/>
        <family val="2"/>
      </rPr>
      <t>Connect parental response and youth’s symptoms/behaviors to trauma</t>
    </r>
  </si>
  <si>
    <r>
      <rPr>
        <b/>
        <sz val="9.5"/>
        <color theme="1"/>
        <rFont val="Arial"/>
        <family val="2"/>
      </rPr>
      <t xml:space="preserve">GE: </t>
    </r>
    <r>
      <rPr>
        <sz val="9.5"/>
        <color theme="1"/>
        <rFont val="Arial"/>
        <family val="2"/>
      </rPr>
      <t>Connect use of relaxation skills to youth’s trauma reminders</t>
    </r>
  </si>
  <si>
    <r>
      <rPr>
        <b/>
        <sz val="9.5"/>
        <color theme="1"/>
        <rFont val="Arial"/>
        <family val="2"/>
      </rPr>
      <t>GE:</t>
    </r>
    <r>
      <rPr>
        <sz val="9.5"/>
        <color theme="1"/>
        <rFont val="Arial"/>
        <family val="2"/>
      </rPr>
      <t xml:space="preserve"> Connect use of skills to youth’s trauma reminders</t>
    </r>
  </si>
  <si>
    <r>
      <rPr>
        <b/>
        <sz val="9.5"/>
        <color theme="1"/>
        <rFont val="Arial"/>
        <family val="2"/>
      </rPr>
      <t xml:space="preserve">GE: </t>
    </r>
    <r>
      <rPr>
        <sz val="9.5"/>
        <color theme="1"/>
        <rFont val="Arial"/>
        <family val="2"/>
      </rPr>
      <t>Help PARENT use cognitive coping for trauma-related maladaptive thoughts</t>
    </r>
  </si>
  <si>
    <r>
      <rPr>
        <b/>
        <sz val="9.5"/>
        <color theme="1"/>
        <rFont val="Arial"/>
        <family val="2"/>
      </rPr>
      <t xml:space="preserve">GE: </t>
    </r>
    <r>
      <rPr>
        <sz val="9.5"/>
        <color theme="1"/>
        <rFont val="Arial"/>
        <family val="2"/>
      </rPr>
      <t>Write, read and/or review TN</t>
    </r>
  </si>
  <si>
    <r>
      <rPr>
        <b/>
        <sz val="9.5"/>
        <color theme="1"/>
        <rFont val="Arial"/>
        <family val="2"/>
      </rPr>
      <t xml:space="preserve"> GE: </t>
    </r>
    <r>
      <rPr>
        <sz val="9.5"/>
        <color theme="1"/>
        <rFont val="Arial"/>
        <family val="2"/>
      </rPr>
      <t>Plan in-vivo desensitization for generalized avoidance as needed</t>
    </r>
  </si>
  <si>
    <r>
      <rPr>
        <b/>
        <sz val="9.5"/>
        <color theme="1"/>
        <rFont val="Arial"/>
        <family val="2"/>
      </rPr>
      <t xml:space="preserve">GE: </t>
    </r>
    <r>
      <rPr>
        <sz val="9.5"/>
        <color theme="1"/>
        <rFont val="Arial"/>
        <family val="2"/>
      </rPr>
      <t>Share TN or address other trauma related issues in conjoint session</t>
    </r>
  </si>
  <si>
    <r>
      <rPr>
        <b/>
        <sz val="9.5"/>
        <color theme="1"/>
        <rFont val="Arial"/>
        <family val="2"/>
      </rPr>
      <t xml:space="preserve">GE: </t>
    </r>
    <r>
      <rPr>
        <sz val="9.5"/>
        <color theme="1"/>
        <rFont val="Arial"/>
        <family val="2"/>
      </rPr>
      <t>Address safety skills related to youth’s trauma and future development</t>
    </r>
  </si>
  <si>
    <t>Having upsetting thoughts or images about the event that came into your head when you didn’t want them to</t>
  </si>
  <si>
    <t>Having bad dreams or nightmares</t>
  </si>
  <si>
    <t>Acting or feeling as if the event was happening again (hearing something or seeing a picture about it and feeling as if I am there again)</t>
  </si>
  <si>
    <t>Feeling upset when you think about it or hear about the event (for example, feeling scared, angry, sad, guilty, etc)</t>
  </si>
  <si>
    <t>Having feelings in your body when you think about or hear about the event (for example, breaking out into a sweat, heart beating fast)</t>
  </si>
  <si>
    <t>Trying not to think about, talk about, or have feelings about the event</t>
  </si>
  <si>
    <t>Trying to avoid activities, people, or places that remind you of the traumatic event</t>
  </si>
  <si>
    <t>Not being able to remember an important part of the upsetting event</t>
  </si>
  <si>
    <t>Having much less interest or doing things you used to do</t>
  </si>
  <si>
    <t>Not feeling close to people around you</t>
  </si>
  <si>
    <t>Feeling as if your future plans or hopes will not come true (for example, you will not have a job or getting married or having kids)</t>
  </si>
  <si>
    <t>Having trouble falling or staying asleep</t>
  </si>
  <si>
    <t>Feeling irritable or having fits of anger</t>
  </si>
  <si>
    <t>Having trouble concentrating (for example, losing track of a story on the television, forgetting what you read, not paying attention in class)</t>
  </si>
  <si>
    <t>Being overly careful (for example, checking to see who is around you and what is around you)</t>
  </si>
  <si>
    <t>Being jumpy or easily startled (for example, when someone walks up behind you)</t>
  </si>
  <si>
    <t>Doing your prayers</t>
  </si>
  <si>
    <t>Chores and duties at home</t>
  </si>
  <si>
    <t>Relationships with friends</t>
  </si>
  <si>
    <t>Fun and hobby activities</t>
  </si>
  <si>
    <t>Schoolwork</t>
  </si>
  <si>
    <t>Relationships with your family</t>
  </si>
  <si>
    <t>General happiness with your life</t>
  </si>
  <si>
    <t>The Child PTSD Symptom Scale (CPSS) – Part 2</t>
  </si>
  <si>
    <t>The Child PTSD Symptom Scale (CPSS) – Part 1</t>
  </si>
  <si>
    <t>Q#</t>
  </si>
  <si>
    <t>Criteria</t>
  </si>
  <si>
    <t>C</t>
  </si>
  <si>
    <t>J</t>
  </si>
  <si>
    <t>P</t>
  </si>
  <si>
    <t>Sess. #:</t>
  </si>
  <si>
    <t>Gender</t>
  </si>
  <si>
    <t>Last Name:</t>
  </si>
  <si>
    <t>First Name:</t>
  </si>
  <si>
    <t>Gender:</t>
  </si>
  <si>
    <t>Primary referral source:</t>
  </si>
  <si>
    <t>Language spoken at home:</t>
  </si>
  <si>
    <t>Family status:</t>
  </si>
  <si>
    <t>Date of birth:</t>
  </si>
  <si>
    <t>Location of therapy sessions:</t>
  </si>
  <si>
    <t>Case #:</t>
  </si>
  <si>
    <t>Tx end date:</t>
  </si>
  <si>
    <t>Tx start date:</t>
  </si>
  <si>
    <t># Joint session</t>
  </si>
  <si>
    <t>POST</t>
  </si>
  <si>
    <t>PRE</t>
  </si>
  <si>
    <t>CHG</t>
  </si>
  <si>
    <t>Closure status:</t>
  </si>
  <si>
    <t>Outcomes:</t>
  </si>
  <si>
    <t>PTSD Symptoms Overall</t>
  </si>
  <si>
    <t>Impairment Due to PTSD Symptoms</t>
  </si>
  <si>
    <t>Re-experiencing</t>
  </si>
  <si>
    <t>Avoidance</t>
  </si>
  <si>
    <t>Arousal</t>
  </si>
  <si>
    <t>Youth Clinical to Non Clinical level on the CPSS</t>
  </si>
  <si>
    <t>Male</t>
  </si>
  <si>
    <t>Female</t>
  </si>
  <si>
    <t>Who does the client live with most of the time?</t>
  </si>
  <si>
    <t>Other</t>
  </si>
  <si>
    <t>White</t>
  </si>
  <si>
    <t>Primary Language Spoken At Home</t>
  </si>
  <si>
    <t>English</t>
  </si>
  <si>
    <t>Spanish</t>
  </si>
  <si>
    <t>Child Advocacy Center</t>
  </si>
  <si>
    <t>Child and Family Services</t>
  </si>
  <si>
    <t>Mental Health</t>
  </si>
  <si>
    <t>Juvenile Probation</t>
  </si>
  <si>
    <t>School</t>
  </si>
  <si>
    <t>Internal Agency Referral</t>
  </si>
  <si>
    <t>Medical- Primary Care Doctor</t>
  </si>
  <si>
    <t>Medical- Hospital</t>
  </si>
  <si>
    <t>Self</t>
  </si>
  <si>
    <t>General type of Trauma</t>
  </si>
  <si>
    <t>Acute</t>
  </si>
  <si>
    <t>Chronic</t>
  </si>
  <si>
    <t>Complex</t>
  </si>
  <si>
    <t>Specific Type of Trauma</t>
  </si>
  <si>
    <t>Fire</t>
  </si>
  <si>
    <t>Primary Location of Therapy</t>
  </si>
  <si>
    <t>Office</t>
  </si>
  <si>
    <t>Home</t>
  </si>
  <si>
    <t>System Involvement</t>
  </si>
  <si>
    <t>Substance Abuse Treatment</t>
  </si>
  <si>
    <t>Referral source</t>
  </si>
  <si>
    <t xml:space="preserve"> </t>
  </si>
  <si>
    <t>This workbook contains the following spreadsheets (tabs):</t>
  </si>
  <si>
    <t>Some general characteristics of the spreadsheets tabs include:</t>
  </si>
  <si>
    <t>2.    Certain cells will only accept certain values. If you enter a value out of the accepted range, you will receive an error message that tells you the range of values that can be entered. Also, if you click on one of these cells, an explanation of the accepted response options will appear in a tan box.</t>
  </si>
  <si>
    <t>If you have any questions, please contact your EPISCenter TA Provider at 814-863-2568</t>
  </si>
  <si>
    <t>&lt;Navigate&gt;</t>
  </si>
  <si>
    <t>TF-CBT Client Info Summary</t>
  </si>
  <si>
    <t>Not being able to have strong feelings (for example, being unable to cry or unable to
 feel happy)</t>
  </si>
  <si>
    <t>Data Summary - Client</t>
  </si>
  <si>
    <t>Date Pre:</t>
  </si>
  <si>
    <t>Date Post:</t>
  </si>
  <si>
    <t>All components completed?</t>
  </si>
  <si>
    <t>Counts</t>
  </si>
  <si>
    <t># Sessions</t>
  </si>
  <si>
    <t>Navigation: Click on any link to go to that section in the worksheet</t>
  </si>
  <si>
    <t>*</t>
  </si>
  <si>
    <t>Closure Status</t>
  </si>
  <si>
    <t>Feeling upset when you think about it or hear about the event (for example, feeling scared, angry, sad, guilty, etc.)</t>
  </si>
  <si>
    <t>General trauma at intake:</t>
  </si>
  <si>
    <t>Specific trauma at intake:</t>
  </si>
  <si>
    <t>With Mother and/or Father</t>
  </si>
  <si>
    <t>With Relatives (Not Kinship Care)</t>
  </si>
  <si>
    <t>With Other Adult Caregiver (not family or foster care)</t>
  </si>
  <si>
    <t>Kinship Care (Foster System)</t>
  </si>
  <si>
    <t>Foster Care</t>
  </si>
  <si>
    <t>CRR Host Home</t>
  </si>
  <si>
    <t>Congregate Care (e.g., RTF, YDC, Group Home)</t>
  </si>
  <si>
    <t>Alone/Independent Living (No Adult Caregiver)</t>
  </si>
  <si>
    <t>Substance Abuse Tx Provider</t>
  </si>
  <si>
    <t>Please answer BOTH questions about Hispanic origin and about race.</t>
  </si>
  <si>
    <t>Black, African Am., or Negro</t>
  </si>
  <si>
    <t>American Indian or Alaskan Native</t>
  </si>
  <si>
    <t>Asian Indian</t>
  </si>
  <si>
    <t>Other Asian</t>
  </si>
  <si>
    <t>Filipino</t>
  </si>
  <si>
    <t>Japanese</t>
  </si>
  <si>
    <t>Korean</t>
  </si>
  <si>
    <t>Vietnamese</t>
  </si>
  <si>
    <t>Native Hawaiian</t>
  </si>
  <si>
    <t>Guamandian or Chamorro</t>
  </si>
  <si>
    <t>Samoan</t>
  </si>
  <si>
    <t>Other Pacific Islander</t>
  </si>
  <si>
    <t>Some other race</t>
  </si>
  <si>
    <t>No, not of Hispanic, Latino, or Spanish origin</t>
  </si>
  <si>
    <t>Yes, Mexican, Mexican Am., Chicano</t>
  </si>
  <si>
    <t>Yes, Puerto Rican</t>
  </si>
  <si>
    <t>Yes, Cuban</t>
  </si>
  <si>
    <t>Yes, another Hispanic, Latino, or Spanish origin</t>
  </si>
  <si>
    <t>Verbose</t>
  </si>
  <si>
    <t>Coded</t>
  </si>
  <si>
    <t>Hispanic, Latino, or Spanish origin</t>
  </si>
  <si>
    <t>Client #</t>
  </si>
  <si>
    <t>Last Name</t>
  </si>
  <si>
    <t>First Name</t>
  </si>
  <si>
    <t>Enter the date you completed TF-CBT training.</t>
  </si>
  <si>
    <t>Enter the date you became certified in TF-CBT.</t>
  </si>
  <si>
    <t>Please enter date you attended each consultation call.</t>
  </si>
  <si>
    <t>1st call</t>
  </si>
  <si>
    <t>2nd call</t>
  </si>
  <si>
    <t>3rd call</t>
  </si>
  <si>
    <t>4th call</t>
  </si>
  <si>
    <t>5th call</t>
  </si>
  <si>
    <t>6th call</t>
  </si>
  <si>
    <t>7th call</t>
  </si>
  <si>
    <t>8th call</t>
  </si>
  <si>
    <t>9th call</t>
  </si>
  <si>
    <t>10th call</t>
  </si>
  <si>
    <t>11th call</t>
  </si>
  <si>
    <t>12th call</t>
  </si>
  <si>
    <t>Quick Links</t>
  </si>
  <si>
    <t>Instructions</t>
  </si>
  <si>
    <t>Clinician Summary</t>
  </si>
  <si>
    <t># Parent only session</t>
  </si>
  <si>
    <t># Child only session</t>
  </si>
  <si>
    <t>USE INDIRECT LINKS?</t>
  </si>
  <si>
    <t>=INDIRECT("'Client ("&amp;C1&amp;")'!M2")</t>
  </si>
  <si>
    <t>='Client (3)'!M2</t>
  </si>
  <si>
    <t xml:space="preserve">A: Assessment measures administered and engagement methods used </t>
  </si>
  <si>
    <t xml:space="preserve">P: Provide psychoeducation about trauma(s), reactions, reminders and treatment </t>
  </si>
  <si>
    <t>P: Provide parenting skills (praise, selective attention, active listening, time out, etc.)</t>
  </si>
  <si>
    <t>R: Provide individualized relaxation skills (e.g., focused breathing, mindfulness, etc.)</t>
  </si>
  <si>
    <t>A: Provide affect expression, identification and modulation skills</t>
  </si>
  <si>
    <t>C: Introduce cognitive triangle and optimistic thinking in general terms with children</t>
  </si>
  <si>
    <t>T: Develop youth’s trauma narrative (TN) in calibrated increments with thoughts, feelings, sensations, helpful and worst moments. Cognitively process maladaptive thoughts and end TN with positive lessons about self, others, parent(s) and future. Share TN with parent in individual session when clinically appropriate</t>
  </si>
  <si>
    <t>C: Conjoint trauma-focused youth-parent sessions:  youth and parent trauma  education, share TN when clinically appropriate, Q&amp;A; improve communication</t>
  </si>
  <si>
    <t>E: Address personal safety skills and assertive communication; increase awareness of problem-solving skills and/or social skills; provide sex ed when appropriate</t>
  </si>
  <si>
    <t>A: Assessment measures</t>
  </si>
  <si>
    <t>P: Provide psychoeducation</t>
  </si>
  <si>
    <t>P: Parenting skills</t>
  </si>
  <si>
    <t>R: Relaxation skills</t>
  </si>
  <si>
    <t>T: Trauma narrative</t>
  </si>
  <si>
    <t>C: Conjoint sessions</t>
  </si>
  <si>
    <t>E: Educate safety skills</t>
  </si>
  <si>
    <t>A: Affect expression</t>
  </si>
  <si>
    <t>C: Cognitive triangle</t>
  </si>
  <si>
    <t>I: In-vivo desensitization</t>
  </si>
  <si>
    <t>Number of Sessions</t>
  </si>
  <si>
    <t>Change</t>
  </si>
  <si>
    <t>Post CPSS</t>
  </si>
  <si>
    <t>Pre CPSS</t>
  </si>
  <si>
    <t>If Other Language please specify:</t>
  </si>
  <si>
    <t>Other system involvement 1:</t>
  </si>
  <si>
    <t>Other system involvement 2:</t>
  </si>
  <si>
    <t>Other system involvement 3:</t>
  </si>
  <si>
    <t>Race/Ethnicity Coded</t>
  </si>
  <si>
    <t># Parent only sessions</t>
  </si>
  <si>
    <t># Child only sessions</t>
  </si>
  <si>
    <t># Joint sessions</t>
  </si>
  <si>
    <t>Session Participation</t>
  </si>
  <si>
    <t>Session Totals (C+J+P)</t>
  </si>
  <si>
    <t>Joint Parent and Child (J)</t>
  </si>
  <si>
    <t>Parent Only (P)</t>
  </si>
  <si>
    <t>Child Only (C)</t>
  </si>
  <si>
    <t>I: Plan in-vivo desensitization for generalized avoidance as needed</t>
  </si>
  <si>
    <t>APPRACTICE Defined</t>
  </si>
  <si>
    <t>PTSD Symptoms Overall (items 1-17)</t>
  </si>
  <si>
    <t>Impairment Due to PTSD Symptoms (items 18-24)</t>
  </si>
  <si>
    <t>Re-experiencing (items 1-5)</t>
  </si>
  <si>
    <t>Avoidance (items 6-12)</t>
  </si>
  <si>
    <t>Arousal (items 13-17)</t>
  </si>
  <si>
    <t>Enter the date of your Case Presentation.</t>
  </si>
  <si>
    <t>TF-CBT therapist:</t>
  </si>
  <si>
    <t>Secondary referral Source:</t>
  </si>
  <si>
    <t>Other system involment Calculation</t>
  </si>
  <si>
    <t>JJ</t>
  </si>
  <si>
    <t>MH</t>
  </si>
  <si>
    <t>SA</t>
  </si>
  <si>
    <t>Other system involvement:</t>
  </si>
  <si>
    <t>This tool  is designed to help clinicians track outcomes and fidelity for the TF-CBT program, using the CPSS Pre/Post Measure and Brief Practice Checklist available from the EPISCenter website and recommended by the program developers.  (EPISCenter.psu.edu)  
This tool will allow clinicians to:
*  Track the pre/post scores on the CPSS for each client served
*  Track demographic data for each client served
*  Track progress through the PRACTICE TF-CBT components, participation of parents, and the number and frequency of sessions</t>
  </si>
  <si>
    <r>
      <t xml:space="preserve">1.    </t>
    </r>
    <r>
      <rPr>
        <b/>
        <sz val="11"/>
        <color indexed="8"/>
        <rFont val="Cambria"/>
        <family val="1"/>
      </rPr>
      <t>Clinician Summary:</t>
    </r>
    <r>
      <rPr>
        <sz val="11"/>
        <color indexed="8"/>
        <rFont val="Cambria"/>
        <family val="1"/>
      </rPr>
      <t xml:space="preserve"> Cells where you will enter data are highlighted in yellow. </t>
    </r>
    <r>
      <rPr>
        <b/>
        <sz val="11"/>
        <color indexed="8"/>
        <rFont val="Cambria"/>
        <family val="1"/>
      </rPr>
      <t xml:space="preserve"> </t>
    </r>
    <r>
      <rPr>
        <sz val="11"/>
        <color indexed="8"/>
        <rFont val="Cambria"/>
        <family val="1"/>
      </rPr>
      <t>Please enter your name,  the dates of your TF-CBT Training and dates of consultation calls that you participate in.  Please also indicate the date of your case presentation.</t>
    </r>
  </si>
  <si>
    <t xml:space="preserve">a.  Client Information Section:  Enter responses for each question in the yellow cells provided.  </t>
  </si>
  <si>
    <t>b.  CPSS pre/post Section:  Enter the CPSS pre scores at the beginning of TF-CBT treatment.  The outcomes section will provide you with a summary score, an impact score, and scores on each of three sub-scales.  At the conclusion of treatment enter the post test scores.   The tool will automatically calculate a change score for each item, each sub-scale, and an overall change score.</t>
  </si>
  <si>
    <t>c.  Brief Practice Checklist Section:  Use this part of the tool to track each TF-CBT session, who participated, and which PRACTICE component(s) you focused on.   It is designed to match the paper version of the Brief Practice Checklist in both content and format.  It will automatically calculate the number of sessions you provided and how many you spent on each component.</t>
  </si>
  <si>
    <r>
      <t xml:space="preserve">3.  </t>
    </r>
    <r>
      <rPr>
        <b/>
        <sz val="11"/>
        <color indexed="8"/>
        <rFont val="Cambria"/>
        <family val="1"/>
      </rPr>
      <t>Navigate:</t>
    </r>
    <r>
      <rPr>
        <sz val="11"/>
        <color indexed="8"/>
        <rFont val="Cambria"/>
        <family val="1"/>
      </rPr>
      <t xml:space="preserve"> The navigate tab is designed to save clinicians time.  It contains a list of links to all client tabs  and will allow users to quickly jump to other parts of the excel tool.</t>
    </r>
  </si>
  <si>
    <r>
      <t xml:space="preserve">3. Use Clear Contents to delete errors in data entry.  </t>
    </r>
    <r>
      <rPr>
        <b/>
        <sz val="11"/>
        <color indexed="8"/>
        <rFont val="Cambria"/>
        <family val="1"/>
      </rPr>
      <t>Do not use delete, cut, copy, paste, or auto fill features.</t>
    </r>
    <r>
      <rPr>
        <sz val="11"/>
        <color indexed="8"/>
        <rFont val="Cambria"/>
        <family val="1"/>
      </rPr>
      <t xml:space="preserve">  Using these features may delete or change important formatting in cells.</t>
    </r>
  </si>
  <si>
    <t>To allow your organization to report on  performance measures for PCCD, you will be asked to submit this Excel spreadsheet to your supervisor at least once at the end of each quarter.  Please be sure that all demographic, CPSS pre/post and brief practice checklist data is kept up to date for all TF-CBT cases.  Thank you!</t>
  </si>
  <si>
    <t>Please Share Your Feedback and Questions</t>
  </si>
  <si>
    <t>The development of the TF-CBT data collection and analysis process would not be possible without support and feedback from providers.  Please click on the link below to provide your suggestions for improving any aspect of the TF-CBT data collection process.  Please also use this link to tell us about any errors, bugs, or inconveniences you discover while using this tool!</t>
  </si>
  <si>
    <t>Tx start month:</t>
  </si>
  <si>
    <t>Tx end month:</t>
  </si>
  <si>
    <t>Juvenile Justice</t>
  </si>
  <si>
    <t>Valid entries (0,1,2,3)</t>
  </si>
  <si>
    <t>Valid entries (y or n)</t>
  </si>
  <si>
    <t>French</t>
  </si>
  <si>
    <t>Russian</t>
  </si>
  <si>
    <t>Chinese</t>
  </si>
  <si>
    <t>Italian</t>
  </si>
  <si>
    <t>Arabic</t>
  </si>
  <si>
    <t>Khmer</t>
  </si>
  <si>
    <t>Gujarti</t>
  </si>
  <si>
    <t>Creole</t>
  </si>
  <si>
    <t>Pidgins</t>
  </si>
  <si>
    <t>Polish</t>
  </si>
  <si>
    <t>Greek</t>
  </si>
  <si>
    <t>Germanic</t>
  </si>
  <si>
    <t>Feeling upset when you think about it or hear about the event (e.g., feeling scared, angry, sad, guilty, etc.)</t>
  </si>
  <si>
    <t>Having feelings in your body when you think about or hear about the event (e.g., breaking out into a sweat, heart beating fast)</t>
  </si>
  <si>
    <t>Not being able to have strong feelings (e.g., being unable to cry or unable to
 feel happy)</t>
  </si>
  <si>
    <t>Feeling as if your future plans or hopes will not come true (e.g., you will not have a job or getting married or having kids)</t>
  </si>
  <si>
    <t>Having trouble concentrating (e.g., losing track of a story on the television, forgetting what you read, not paying attention in class)</t>
  </si>
  <si>
    <t>Being overly careful (e.g., checking to see who is around you and what is around you)</t>
  </si>
  <si>
    <t>Being jumpy or easily startled (e.g., when someone walks up behind you)</t>
  </si>
  <si>
    <t xml:space="preserve">TF-CBT Client Other Information </t>
  </si>
  <si>
    <t xml:space="preserve"> PRACTICE component was implemented.</t>
  </si>
  <si>
    <t>Therapist Identifier: ____   Record C (child) P (parent) J (joint) in box to indicate type of session and with whom</t>
  </si>
  <si>
    <t>Having much less interest in doing things you used to do</t>
  </si>
  <si>
    <t>Data Table</t>
  </si>
  <si>
    <t>Child Welfare</t>
  </si>
  <si>
    <t>CW</t>
  </si>
  <si>
    <t>Is this person of Hispanic, Latino, or Spanish origin?</t>
  </si>
  <si>
    <t>Indicate systems with which youth is currently involved:</t>
  </si>
  <si>
    <t>What is this person's race? Enter 1 for all that apply.</t>
  </si>
  <si>
    <t>Alt Ed, IEP, or 504 for emotional/behavioral needs</t>
  </si>
  <si>
    <t>SBEB</t>
  </si>
  <si>
    <t>1.    The spreadsheet is locked, so you will only be able to enter information into the appropriate cells.  Most data is entered in cells highlighted in yellow, which are unlocked for data entry.</t>
  </si>
  <si>
    <t>Click Here to Report Issues or Provide Suggestions.</t>
  </si>
  <si>
    <t xml:space="preserve">                                     Instructions for using the TF-CBT Clinical Data Tool (Pilot)</t>
  </si>
  <si>
    <r>
      <t xml:space="preserve">4. </t>
    </r>
    <r>
      <rPr>
        <b/>
        <sz val="11"/>
        <rFont val="Cambria"/>
        <family val="1"/>
      </rPr>
      <t xml:space="preserve">Data Table: </t>
    </r>
    <r>
      <rPr>
        <sz val="11"/>
        <rFont val="Cambria"/>
        <family val="1"/>
      </rPr>
      <t xml:space="preserve"> This tab summarizes the data from all client tabs and will be copied and pasted into the Agency Data Tool for each clinician.</t>
    </r>
  </si>
  <si>
    <r>
      <rPr>
        <sz val="11"/>
        <color indexed="8"/>
        <rFont val="Cambria"/>
        <family val="1"/>
      </rPr>
      <t xml:space="preserve">2.  </t>
    </r>
    <r>
      <rPr>
        <b/>
        <sz val="11"/>
        <color indexed="8"/>
        <rFont val="Cambria"/>
        <family val="1"/>
      </rPr>
      <t xml:space="preserve">Client 1-25: </t>
    </r>
    <r>
      <rPr>
        <sz val="11"/>
        <color indexed="8"/>
        <rFont val="Cambria"/>
        <family val="1"/>
      </rPr>
      <t xml:space="preserve">Each of the twenty-five client tabs is designed to allow clinicians to enter demographic information, CPSS pre/post scores, and Brief Practice Checklist data for one client.  The top portion of the sheet is formatted so that information can be printed and placed in a client file.  </t>
    </r>
  </si>
  <si>
    <t>Ver. 1-1 (7-1-2017)</t>
  </si>
  <si>
    <t>1a</t>
  </si>
  <si>
    <t>1b</t>
  </si>
  <si>
    <t>1c</t>
  </si>
  <si>
    <t>1d</t>
  </si>
  <si>
    <t>1e</t>
  </si>
  <si>
    <t>Age at Intake:</t>
  </si>
  <si>
    <t xml:space="preserve">Abuse – emotional </t>
  </si>
  <si>
    <t>Abuse – physical</t>
  </si>
  <si>
    <t xml:space="preserve">Abuse – sexual </t>
  </si>
  <si>
    <t>Accident (vehicle or other)</t>
  </si>
  <si>
    <t>Animal attack</t>
  </si>
  <si>
    <t>Commercial &amp; sexual exploitation</t>
  </si>
  <si>
    <t>Death of family member</t>
  </si>
  <si>
    <t>Drug abuse in family</t>
  </si>
  <si>
    <t>Forced displacement or refugee</t>
  </si>
  <si>
    <t>Medical abuse/Munchausen</t>
  </si>
  <si>
    <t>Medical procedure or treatment</t>
  </si>
  <si>
    <t>Neglect of child</t>
  </si>
  <si>
    <t>System-induced trauma</t>
  </si>
  <si>
    <t>Victim of bullying</t>
  </si>
  <si>
    <t xml:space="preserve">Victim of crime not listed above </t>
  </si>
  <si>
    <t>War-related trauma</t>
  </si>
  <si>
    <t>Witnessed community violence</t>
  </si>
  <si>
    <t>Witnessed domestic violence</t>
  </si>
  <si>
    <t>Witnessed serious accident or injury</t>
  </si>
  <si>
    <t>Witnessed other traumatic event</t>
  </si>
  <si>
    <t>Rape/sexual assault</t>
  </si>
  <si>
    <t>Natural disaster</t>
  </si>
  <si>
    <t>Completed TF-CBT</t>
  </si>
  <si>
    <t>Closed due to lack of progress</t>
  </si>
  <si>
    <t>Dropped out / discontinued against therapist recommendation</t>
  </si>
  <si>
    <t>Moved out of area</t>
  </si>
  <si>
    <t>Not appropriate for TF-CBT – therapy services not needed</t>
  </si>
  <si>
    <t>Not appropriate for TF-CBT – referred to other mental health services</t>
  </si>
  <si>
    <t>Not appropriate for TF-CBT – referred to other trauma model</t>
  </si>
  <si>
    <t>Change in custody/consent status</t>
  </si>
  <si>
    <t>Moved to higher level of care, mental health</t>
  </si>
  <si>
    <t>Moved to higher level of care, non-treatment</t>
  </si>
  <si>
    <t>Placed in restrictive non-Tx setting</t>
  </si>
  <si>
    <t>Dropped out-against recommendation</t>
  </si>
  <si>
    <t>Moved to higher level of MH care</t>
  </si>
  <si>
    <t>Not approp. therapy not needed</t>
  </si>
  <si>
    <t>Not approp. referred to other trauma Tx</t>
  </si>
  <si>
    <t>Not approp. referred to other MH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</si>
</sst>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6" x14ac:knownFonts="1">
    <font>
      <sz val="11"/>
      <color theme="1"/>
      <name val="Calibri"/>
      <family val="2"/>
      <scheme val="minor"/>
    </font>
    <font>
      <b/>
      <sz val="11"/>
      <color theme="1"/>
      <name val="Calibri"/>
      <family val="2"/>
      <scheme val="minor"/>
    </font>
    <font>
      <b/>
      <sz val="9.5"/>
      <color theme="1"/>
      <name val="Arial"/>
      <family val="2"/>
    </font>
    <font>
      <b/>
      <sz val="9"/>
      <color theme="1"/>
      <name val="Arial"/>
      <family val="2"/>
    </font>
    <font>
      <sz val="9"/>
      <color theme="1"/>
      <name val="Arial"/>
      <family val="2"/>
    </font>
    <font>
      <b/>
      <sz val="12"/>
      <color theme="1"/>
      <name val="Arial"/>
      <family val="2"/>
    </font>
    <font>
      <sz val="9.5"/>
      <color theme="1"/>
      <name val="Arial"/>
      <family val="2"/>
    </font>
    <font>
      <sz val="12"/>
      <color theme="1"/>
      <name val="Arial"/>
      <family val="2"/>
    </font>
    <font>
      <b/>
      <sz val="11"/>
      <color theme="1"/>
      <name val="Arial"/>
      <family val="2"/>
    </font>
    <font>
      <b/>
      <sz val="10"/>
      <color theme="1"/>
      <name val="Arial"/>
      <family val="2"/>
    </font>
    <font>
      <sz val="11"/>
      <color theme="0"/>
      <name val="Calibri"/>
      <family val="2"/>
      <scheme val="minor"/>
    </font>
    <font>
      <sz val="9"/>
      <color indexed="81"/>
      <name val="Tahoma"/>
      <family val="2"/>
    </font>
    <font>
      <b/>
      <sz val="8"/>
      <color theme="1"/>
      <name val="Arial"/>
      <family val="2"/>
    </font>
    <font>
      <sz val="11"/>
      <color theme="1"/>
      <name val="Calibri"/>
      <family val="2"/>
      <scheme val="minor"/>
    </font>
    <font>
      <b/>
      <sz val="13"/>
      <color indexed="9"/>
      <name val="Cambria"/>
      <family val="1"/>
    </font>
    <font>
      <b/>
      <sz val="11"/>
      <color indexed="8"/>
      <name val="Cambria"/>
      <family val="1"/>
    </font>
    <font>
      <sz val="11"/>
      <color indexed="8"/>
      <name val="Cambria"/>
      <family val="1"/>
    </font>
    <font>
      <sz val="11"/>
      <name val="Cambria"/>
      <family val="1"/>
    </font>
    <font>
      <b/>
      <sz val="11"/>
      <name val="Cambria"/>
      <family val="1"/>
    </font>
    <font>
      <b/>
      <sz val="11"/>
      <color indexed="9"/>
      <name val="Cambria"/>
      <family val="1"/>
    </font>
    <font>
      <u/>
      <sz val="11"/>
      <color theme="10"/>
      <name val="Calibri"/>
      <family val="2"/>
      <scheme val="minor"/>
    </font>
    <font>
      <b/>
      <sz val="14"/>
      <color theme="1"/>
      <name val="Calibri"/>
      <family val="2"/>
      <scheme val="minor"/>
    </font>
    <font>
      <sz val="10"/>
      <color theme="1"/>
      <name val="Arial"/>
      <family val="2"/>
    </font>
    <font>
      <sz val="11"/>
      <color theme="10"/>
      <name val="Calibri"/>
      <family val="2"/>
      <scheme val="minor"/>
    </font>
    <font>
      <i/>
      <sz val="11"/>
      <color theme="0" tint="-0.499984740745262"/>
      <name val="Calibri"/>
      <family val="2"/>
      <scheme val="minor"/>
    </font>
    <font>
      <i/>
      <sz val="11"/>
      <color theme="1"/>
      <name val="Calibri"/>
      <family val="2"/>
      <scheme val="minor"/>
    </font>
    <font>
      <b/>
      <i/>
      <sz val="11"/>
      <color theme="1"/>
      <name val="Calibri"/>
      <family val="2"/>
      <scheme val="minor"/>
    </font>
    <font>
      <b/>
      <sz val="9"/>
      <color indexed="81"/>
      <name val="Tahoma"/>
      <family val="2"/>
    </font>
    <font>
      <sz val="10.5"/>
      <color theme="1"/>
      <name val="Calibri"/>
      <family val="2"/>
      <scheme val="minor"/>
    </font>
    <font>
      <b/>
      <sz val="10.5"/>
      <color theme="1"/>
      <name val="Calibri"/>
      <family val="2"/>
      <scheme val="minor"/>
    </font>
    <font>
      <sz val="11"/>
      <name val="Calibri"/>
      <family val="2"/>
      <scheme val="minor"/>
    </font>
    <font>
      <b/>
      <sz val="11"/>
      <name val="Calibri"/>
      <family val="2"/>
      <scheme val="minor"/>
    </font>
    <font>
      <b/>
      <sz val="12"/>
      <color theme="1"/>
      <name val="Calibri"/>
      <family val="2"/>
      <scheme val="minor"/>
    </font>
    <font>
      <b/>
      <u/>
      <sz val="14"/>
      <color theme="10"/>
      <name val="Calibri"/>
      <family val="2"/>
      <scheme val="minor"/>
    </font>
    <font>
      <b/>
      <sz val="10"/>
      <color theme="4" tint="0.39997558519241921"/>
      <name val="Cambria"/>
      <family val="1"/>
    </font>
    <font>
      <sz val="11"/>
      <color theme="0" tint="-4.9989318521683403E-2"/>
      <name val="Calibri"/>
      <family val="2"/>
      <scheme val="minor"/>
    </font>
  </fonts>
  <fills count="14">
    <fill>
      <patternFill patternType="none"/>
    </fill>
    <fill>
      <patternFill patternType="gray125"/>
    </fill>
    <fill>
      <patternFill patternType="solid">
        <fgColor rgb="FFC0C0C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18"/>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BFBFB"/>
        <bgColor indexed="64"/>
      </patternFill>
    </fill>
    <fill>
      <patternFill patternType="solid">
        <fgColor theme="0"/>
        <bgColor indexed="64"/>
      </patternFill>
    </fill>
    <fill>
      <patternFill patternType="solid">
        <fgColor theme="9" tint="0.39997558519241921"/>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top style="thin">
        <color indexed="9"/>
      </top>
      <bottom style="thin">
        <color indexed="9"/>
      </bottom>
      <diagonal/>
    </border>
    <border>
      <left style="thin">
        <color theme="0"/>
      </left>
      <right/>
      <top style="thin">
        <color indexed="9"/>
      </top>
      <bottom style="thin">
        <color theme="0"/>
      </bottom>
      <diagonal/>
    </border>
    <border>
      <left/>
      <right/>
      <top/>
      <bottom style="thin">
        <color indexed="9"/>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9"/>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indexed="9"/>
      </left>
      <right/>
      <top style="thin">
        <color indexed="9"/>
      </top>
      <bottom/>
      <diagonal/>
    </border>
    <border>
      <left/>
      <right/>
      <top style="thin">
        <color indexed="9"/>
      </top>
      <bottom/>
      <diagonal/>
    </border>
    <border>
      <left style="thin">
        <color theme="0"/>
      </left>
      <right/>
      <top style="thin">
        <color indexed="9"/>
      </top>
      <bottom/>
      <diagonal/>
    </border>
    <border>
      <left style="thin">
        <color theme="0"/>
      </left>
      <right/>
      <top style="thin">
        <color indexed="9"/>
      </top>
      <bottom style="thin">
        <color indexed="9"/>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3" fillId="0" borderId="0" applyFont="0" applyFill="0" applyBorder="0" applyAlignment="0" applyProtection="0"/>
    <xf numFmtId="0" fontId="20" fillId="0" borderId="0" applyNumberFormat="0" applyFill="0" applyBorder="0" applyAlignment="0" applyProtection="0"/>
  </cellStyleXfs>
  <cellXfs count="387">
    <xf numFmtId="0" fontId="0" fillId="0" borderId="0" xfId="0"/>
    <xf numFmtId="0" fontId="0" fillId="0" borderId="0" xfId="0" applyAlignment="1">
      <alignment wrapText="1"/>
    </xf>
    <xf numFmtId="0" fontId="1" fillId="0" borderId="0" xfId="0" applyFont="1" applyAlignment="1">
      <alignment wrapText="1"/>
    </xf>
    <xf numFmtId="0" fontId="20" fillId="0" borderId="0" xfId="2" applyAlignment="1">
      <alignment horizontal="center"/>
    </xf>
    <xf numFmtId="0" fontId="1" fillId="0" borderId="0" xfId="0" applyFont="1"/>
    <xf numFmtId="0" fontId="0" fillId="0" borderId="0" xfId="0" quotePrefix="1"/>
    <xf numFmtId="0" fontId="0" fillId="0" borderId="0" xfId="0" applyAlignment="1">
      <alignment horizontal="left"/>
    </xf>
    <xf numFmtId="0" fontId="0" fillId="6" borderId="0" xfId="0" applyFill="1"/>
    <xf numFmtId="0" fontId="0" fillId="6" borderId="0" xfId="0" applyFill="1" applyAlignment="1">
      <alignment horizontal="left"/>
    </xf>
    <xf numFmtId="14" fontId="0" fillId="0" borderId="0" xfId="0" applyNumberFormat="1" applyAlignment="1">
      <alignment horizontal="left"/>
    </xf>
    <xf numFmtId="0" fontId="23" fillId="6" borderId="20" xfId="2" applyFont="1" applyFill="1" applyBorder="1" applyAlignment="1">
      <alignment horizontal="center" vertical="center"/>
    </xf>
    <xf numFmtId="0" fontId="23" fillId="9" borderId="20" xfId="2" applyFont="1" applyFill="1" applyBorder="1" applyAlignment="1" applyProtection="1">
      <alignment horizontal="center" vertical="center"/>
    </xf>
    <xf numFmtId="0" fontId="0" fillId="0" borderId="0" xfId="0" applyProtection="1"/>
    <xf numFmtId="0" fontId="1" fillId="9" borderId="7" xfId="0" applyFont="1" applyFill="1" applyBorder="1" applyAlignment="1" applyProtection="1">
      <alignment horizontal="right"/>
    </xf>
    <xf numFmtId="0" fontId="0" fillId="9" borderId="7" xfId="0" applyFill="1" applyBorder="1" applyProtection="1"/>
    <xf numFmtId="0" fontId="0" fillId="9" borderId="7" xfId="0" applyFill="1" applyBorder="1" applyAlignment="1" applyProtection="1">
      <alignment horizontal="right"/>
    </xf>
    <xf numFmtId="0" fontId="0" fillId="9" borderId="3" xfId="0" applyFill="1" applyBorder="1" applyProtection="1"/>
    <xf numFmtId="0" fontId="1" fillId="9" borderId="0" xfId="0" applyFont="1" applyFill="1" applyBorder="1" applyAlignment="1" applyProtection="1">
      <alignment horizontal="right"/>
    </xf>
    <xf numFmtId="0" fontId="0" fillId="9" borderId="0" xfId="0" applyFill="1" applyBorder="1" applyProtection="1"/>
    <xf numFmtId="0" fontId="1" fillId="0" borderId="0" xfId="0" applyFont="1" applyProtection="1"/>
    <xf numFmtId="0" fontId="0" fillId="9" borderId="0" xfId="0" applyFill="1" applyBorder="1" applyAlignment="1" applyProtection="1">
      <alignment horizontal="right"/>
    </xf>
    <xf numFmtId="0" fontId="0" fillId="9" borderId="0" xfId="0" applyFill="1" applyProtection="1"/>
    <xf numFmtId="0" fontId="26" fillId="9" borderId="0" xfId="0" applyFont="1" applyFill="1" applyBorder="1" applyAlignment="1" applyProtection="1">
      <alignment horizontal="right"/>
    </xf>
    <xf numFmtId="0" fontId="0" fillId="9" borderId="29" xfId="0" applyFill="1" applyBorder="1" applyProtection="1"/>
    <xf numFmtId="0" fontId="0" fillId="0" borderId="0" xfId="0" quotePrefix="1" applyProtection="1"/>
    <xf numFmtId="0" fontId="1" fillId="0" borderId="0" xfId="0" applyFont="1" applyAlignment="1" applyProtection="1">
      <alignment horizontal="right"/>
    </xf>
    <xf numFmtId="0" fontId="0" fillId="9" borderId="18" xfId="0" applyFill="1" applyBorder="1" applyProtection="1"/>
    <xf numFmtId="0" fontId="1" fillId="9" borderId="9" xfId="0" applyFont="1" applyFill="1" applyBorder="1" applyAlignment="1" applyProtection="1">
      <alignment horizontal="right"/>
    </xf>
    <xf numFmtId="0" fontId="0" fillId="9" borderId="9" xfId="0" applyFill="1" applyBorder="1" applyAlignment="1" applyProtection="1">
      <alignment horizontal="right"/>
    </xf>
    <xf numFmtId="0" fontId="0" fillId="9" borderId="9" xfId="0" applyFill="1" applyBorder="1" applyProtection="1"/>
    <xf numFmtId="0" fontId="0" fillId="9" borderId="36" xfId="0" applyFill="1" applyBorder="1" applyProtection="1"/>
    <xf numFmtId="0" fontId="0" fillId="6" borderId="3" xfId="0" applyFill="1" applyBorder="1" applyProtection="1"/>
    <xf numFmtId="0" fontId="0" fillId="6" borderId="0" xfId="0" applyFill="1" applyBorder="1" applyProtection="1"/>
    <xf numFmtId="0" fontId="0" fillId="6" borderId="0" xfId="0" applyFill="1" applyBorder="1" applyAlignment="1" applyProtection="1">
      <alignment horizontal="right"/>
    </xf>
    <xf numFmtId="0" fontId="0" fillId="6" borderId="29" xfId="0" applyFill="1" applyBorder="1" applyProtection="1"/>
    <xf numFmtId="0" fontId="1" fillId="9" borderId="21" xfId="0" applyFont="1" applyFill="1" applyBorder="1" applyAlignment="1" applyProtection="1">
      <alignment horizontal="center" vertical="top"/>
    </xf>
    <xf numFmtId="0" fontId="1" fillId="0" borderId="11" xfId="0" applyFont="1" applyBorder="1" applyAlignment="1" applyProtection="1"/>
    <xf numFmtId="0" fontId="0" fillId="0" borderId="11" xfId="0" applyBorder="1" applyProtection="1"/>
    <xf numFmtId="0" fontId="1" fillId="9" borderId="33" xfId="0" applyFont="1" applyFill="1" applyBorder="1" applyAlignment="1" applyProtection="1">
      <alignment horizontal="center"/>
    </xf>
    <xf numFmtId="0" fontId="1" fillId="6" borderId="11" xfId="0" applyFont="1" applyFill="1" applyBorder="1" applyAlignment="1" applyProtection="1">
      <alignment horizontal="center"/>
    </xf>
    <xf numFmtId="0" fontId="1" fillId="0" borderId="19" xfId="0" applyFont="1" applyBorder="1" applyAlignment="1" applyProtection="1">
      <alignment horizontal="center"/>
    </xf>
    <xf numFmtId="0" fontId="0" fillId="0" borderId="0" xfId="0" applyAlignment="1" applyProtection="1">
      <alignment horizontal="center"/>
    </xf>
    <xf numFmtId="0" fontId="0" fillId="6" borderId="30" xfId="0" applyFill="1" applyBorder="1" applyProtection="1"/>
    <xf numFmtId="0" fontId="0" fillId="0" borderId="21" xfId="0" applyBorder="1" applyProtection="1"/>
    <xf numFmtId="0" fontId="1" fillId="0" borderId="11" xfId="0" applyFont="1" applyBorder="1" applyProtection="1"/>
    <xf numFmtId="0" fontId="0" fillId="0" borderId="11" xfId="0" applyBorder="1" applyAlignment="1" applyProtection="1">
      <alignment horizontal="right"/>
    </xf>
    <xf numFmtId="0" fontId="1" fillId="6" borderId="12" xfId="0" applyFont="1" applyFill="1" applyBorder="1" applyAlignment="1" applyProtection="1">
      <alignment horizontal="center"/>
    </xf>
    <xf numFmtId="0" fontId="0" fillId="6" borderId="4" xfId="0" applyFill="1" applyBorder="1" applyProtection="1"/>
    <xf numFmtId="0" fontId="0" fillId="6" borderId="5" xfId="0" applyFill="1" applyBorder="1" applyProtection="1"/>
    <xf numFmtId="0" fontId="0" fillId="6" borderId="5" xfId="0" applyFill="1" applyBorder="1" applyAlignment="1" applyProtection="1">
      <alignment horizontal="right"/>
    </xf>
    <xf numFmtId="0" fontId="0" fillId="6" borderId="31" xfId="0" applyFill="1" applyBorder="1" applyProtection="1"/>
    <xf numFmtId="0" fontId="0" fillId="0" borderId="0" xfId="0" applyAlignment="1" applyProtection="1">
      <alignment horizontal="right"/>
    </xf>
    <xf numFmtId="0" fontId="8" fillId="0" borderId="0" xfId="0" applyFont="1" applyAlignment="1" applyProtection="1">
      <alignment horizontal="left" vertical="top"/>
    </xf>
    <xf numFmtId="0" fontId="8" fillId="0" borderId="0" xfId="0" applyFont="1" applyProtection="1"/>
    <xf numFmtId="0" fontId="2" fillId="0" borderId="0" xfId="0" applyFont="1" applyAlignment="1" applyProtection="1">
      <alignment horizontal="left" vertical="top"/>
    </xf>
    <xf numFmtId="0" fontId="2" fillId="0" borderId="0" xfId="0" applyFont="1" applyProtection="1"/>
    <xf numFmtId="0" fontId="0" fillId="0" borderId="1" xfId="0" applyBorder="1" applyProtection="1"/>
    <xf numFmtId="0" fontId="12" fillId="2" borderId="14" xfId="0" applyFont="1" applyFill="1" applyBorder="1" applyAlignment="1" applyProtection="1">
      <alignment vertical="center" wrapText="1"/>
    </xf>
    <xf numFmtId="0" fontId="3" fillId="0" borderId="14" xfId="0" applyFont="1" applyBorder="1" applyAlignment="1" applyProtection="1">
      <alignment horizontal="center" vertical="center" wrapText="1"/>
    </xf>
    <xf numFmtId="0" fontId="0" fillId="10" borderId="0" xfId="0" applyFill="1" applyBorder="1" applyAlignment="1" applyProtection="1">
      <alignment horizontal="left"/>
    </xf>
    <xf numFmtId="0" fontId="0" fillId="10" borderId="0" xfId="0" applyFill="1" applyProtection="1"/>
    <xf numFmtId="0" fontId="0" fillId="0" borderId="4" xfId="0" applyBorder="1" applyProtection="1"/>
    <xf numFmtId="0" fontId="3" fillId="2" borderId="15" xfId="0" applyFont="1" applyFill="1" applyBorder="1" applyAlignment="1" applyProtection="1">
      <alignment vertical="center" wrapText="1"/>
    </xf>
    <xf numFmtId="0" fontId="1" fillId="5" borderId="0" xfId="0" applyFont="1" applyFill="1" applyAlignment="1" applyProtection="1">
      <alignment horizontal="center"/>
    </xf>
    <xf numFmtId="0" fontId="1" fillId="10" borderId="0" xfId="0" applyFont="1" applyFill="1" applyAlignment="1" applyProtection="1">
      <alignment horizontal="center"/>
    </xf>
    <xf numFmtId="0" fontId="5" fillId="0" borderId="3" xfId="0" applyFont="1" applyBorder="1" applyAlignment="1" applyProtection="1">
      <alignment horizontal="right" vertical="top"/>
    </xf>
    <xf numFmtId="0" fontId="7" fillId="0" borderId="18" xfId="0" applyFont="1" applyBorder="1" applyAlignment="1" applyProtection="1">
      <alignment vertical="top"/>
    </xf>
    <xf numFmtId="0" fontId="0" fillId="5" borderId="0" xfId="0" applyFill="1" applyAlignment="1" applyProtection="1">
      <alignment horizontal="center"/>
    </xf>
    <xf numFmtId="0" fontId="0" fillId="10" borderId="0" xfId="0" applyFill="1" applyAlignment="1" applyProtection="1">
      <alignment horizontal="center"/>
    </xf>
    <xf numFmtId="0" fontId="7" fillId="3" borderId="3" xfId="0" applyFont="1" applyFill="1" applyBorder="1" applyAlignment="1" applyProtection="1">
      <alignment vertical="top"/>
    </xf>
    <xf numFmtId="0" fontId="5" fillId="0" borderId="20" xfId="0" applyFont="1" applyBorder="1" applyAlignment="1" applyProtection="1">
      <alignment horizontal="right" vertical="top"/>
    </xf>
    <xf numFmtId="0" fontId="5" fillId="0" borderId="21" xfId="0" applyFont="1" applyBorder="1" applyAlignment="1" applyProtection="1">
      <alignment horizontal="right" vertical="top"/>
    </xf>
    <xf numFmtId="0" fontId="0" fillId="5" borderId="0" xfId="0" applyFill="1" applyProtection="1"/>
    <xf numFmtId="0" fontId="0" fillId="5" borderId="32" xfId="0" applyFill="1" applyBorder="1" applyAlignment="1" applyProtection="1">
      <alignment horizontal="center"/>
    </xf>
    <xf numFmtId="0" fontId="0" fillId="5" borderId="9" xfId="0" applyFill="1" applyBorder="1" applyAlignment="1" applyProtection="1">
      <alignment horizontal="center"/>
    </xf>
    <xf numFmtId="0" fontId="0" fillId="10" borderId="9" xfId="0" applyFill="1" applyBorder="1" applyAlignment="1" applyProtection="1">
      <alignment horizontal="center"/>
    </xf>
    <xf numFmtId="0" fontId="7" fillId="3" borderId="4" xfId="0" applyFont="1" applyFill="1" applyBorder="1" applyAlignment="1" applyProtection="1">
      <alignment vertical="top"/>
    </xf>
    <xf numFmtId="0" fontId="6" fillId="3" borderId="15" xfId="0" applyFont="1" applyFill="1" applyBorder="1" applyAlignment="1" applyProtection="1">
      <alignment vertical="center" wrapText="1"/>
    </xf>
    <xf numFmtId="0" fontId="6" fillId="3" borderId="16" xfId="0" applyFont="1" applyFill="1" applyBorder="1" applyAlignment="1" applyProtection="1">
      <alignment vertical="center" wrapText="1"/>
    </xf>
    <xf numFmtId="0" fontId="9" fillId="0" borderId="0" xfId="0" applyFont="1" applyProtection="1"/>
    <xf numFmtId="0" fontId="9" fillId="0" borderId="0" xfId="0" applyFont="1" applyAlignment="1" applyProtection="1">
      <alignment horizontal="center"/>
    </xf>
    <xf numFmtId="0" fontId="22" fillId="0" borderId="0" xfId="0" applyFont="1" applyProtection="1"/>
    <xf numFmtId="0" fontId="1" fillId="0" borderId="0" xfId="0" applyFont="1" applyAlignment="1" applyProtection="1">
      <alignment horizontal="center"/>
    </xf>
    <xf numFmtId="164" fontId="4" fillId="4" borderId="15" xfId="0" applyNumberFormat="1" applyFont="1" applyFill="1" applyBorder="1" applyAlignment="1" applyProtection="1">
      <alignment horizontal="center" vertical="center" wrapText="1"/>
      <protection locked="0"/>
    </xf>
    <xf numFmtId="0" fontId="23" fillId="9" borderId="0" xfId="2" applyFont="1" applyFill="1" applyBorder="1" applyAlignment="1" applyProtection="1">
      <alignment horizontal="center" vertical="center"/>
    </xf>
    <xf numFmtId="0" fontId="1" fillId="9" borderId="44" xfId="0" applyFont="1" applyFill="1" applyBorder="1" applyAlignment="1" applyProtection="1">
      <alignment horizontal="center" vertical="top"/>
    </xf>
    <xf numFmtId="0" fontId="0" fillId="0" borderId="0" xfId="0"/>
    <xf numFmtId="0" fontId="0" fillId="0" borderId="0" xfId="0" applyProtection="1"/>
    <xf numFmtId="0" fontId="1" fillId="0" borderId="0" xfId="0" applyFont="1" applyProtection="1"/>
    <xf numFmtId="0" fontId="1" fillId="9" borderId="0" xfId="0" applyFont="1" applyFill="1" applyBorder="1" applyAlignment="1" applyProtection="1">
      <alignment horizontal="right"/>
    </xf>
    <xf numFmtId="0" fontId="1" fillId="0" borderId="0" xfId="0" applyFont="1" applyProtection="1"/>
    <xf numFmtId="0" fontId="0" fillId="0" borderId="0" xfId="0"/>
    <xf numFmtId="0" fontId="1" fillId="0" borderId="0" xfId="0" applyFont="1" applyAlignment="1">
      <alignment wrapText="1"/>
    </xf>
    <xf numFmtId="0" fontId="20" fillId="0" borderId="0" xfId="2"/>
    <xf numFmtId="0" fontId="23" fillId="9" borderId="20" xfId="2" applyFont="1" applyFill="1" applyBorder="1" applyAlignment="1" applyProtection="1">
      <alignment horizontal="center" vertical="center"/>
    </xf>
    <xf numFmtId="0" fontId="0" fillId="0" borderId="0" xfId="0" applyProtection="1"/>
    <xf numFmtId="0" fontId="1" fillId="9" borderId="7" xfId="0" applyFont="1" applyFill="1" applyBorder="1" applyAlignment="1" applyProtection="1">
      <alignment horizontal="right"/>
    </xf>
    <xf numFmtId="0" fontId="0" fillId="9" borderId="7" xfId="0" applyFill="1" applyBorder="1" applyProtection="1"/>
    <xf numFmtId="0" fontId="0" fillId="9" borderId="7" xfId="0" applyFill="1" applyBorder="1" applyAlignment="1" applyProtection="1">
      <alignment horizontal="right"/>
    </xf>
    <xf numFmtId="0" fontId="0" fillId="9" borderId="3" xfId="0" applyFill="1" applyBorder="1" applyProtection="1"/>
    <xf numFmtId="0" fontId="1" fillId="9" borderId="0" xfId="0" applyFont="1" applyFill="1" applyBorder="1" applyAlignment="1" applyProtection="1">
      <alignment horizontal="right"/>
    </xf>
    <xf numFmtId="0" fontId="0" fillId="9" borderId="0" xfId="0" applyFill="1" applyBorder="1" applyProtection="1"/>
    <xf numFmtId="0" fontId="0" fillId="9" borderId="0" xfId="0" applyFill="1" applyBorder="1" applyAlignment="1" applyProtection="1">
      <alignment horizontal="right"/>
    </xf>
    <xf numFmtId="0" fontId="0" fillId="9" borderId="0" xfId="0" applyFill="1" applyProtection="1"/>
    <xf numFmtId="0" fontId="26" fillId="9" borderId="0" xfId="0" applyFont="1" applyFill="1" applyBorder="1" applyAlignment="1" applyProtection="1">
      <alignment horizontal="right"/>
    </xf>
    <xf numFmtId="0" fontId="0" fillId="9" borderId="29" xfId="0" applyFill="1" applyBorder="1" applyProtection="1"/>
    <xf numFmtId="0" fontId="0" fillId="0" borderId="0" xfId="0" quotePrefix="1" applyProtection="1"/>
    <xf numFmtId="0" fontId="1" fillId="0" borderId="0" xfId="0" applyFont="1" applyAlignment="1" applyProtection="1">
      <alignment horizontal="right"/>
    </xf>
    <xf numFmtId="0" fontId="0" fillId="9" borderId="18" xfId="0" applyFill="1" applyBorder="1" applyProtection="1"/>
    <xf numFmtId="0" fontId="1" fillId="9" borderId="9" xfId="0" applyFont="1" applyFill="1" applyBorder="1" applyAlignment="1" applyProtection="1">
      <alignment horizontal="right"/>
    </xf>
    <xf numFmtId="0" fontId="0" fillId="9" borderId="9" xfId="0" applyFill="1" applyBorder="1" applyAlignment="1" applyProtection="1">
      <alignment horizontal="right"/>
    </xf>
    <xf numFmtId="0" fontId="0" fillId="9" borderId="9" xfId="0" applyFill="1" applyBorder="1" applyProtection="1"/>
    <xf numFmtId="0" fontId="0" fillId="9" borderId="36" xfId="0" applyFill="1" applyBorder="1" applyProtection="1"/>
    <xf numFmtId="0" fontId="0" fillId="6" borderId="3" xfId="0" applyFill="1" applyBorder="1" applyProtection="1"/>
    <xf numFmtId="0" fontId="0" fillId="6" borderId="0" xfId="0" applyFill="1" applyBorder="1" applyProtection="1"/>
    <xf numFmtId="0" fontId="0" fillId="6" borderId="0" xfId="0" applyFill="1" applyBorder="1" applyAlignment="1" applyProtection="1">
      <alignment horizontal="right"/>
    </xf>
    <xf numFmtId="0" fontId="0" fillId="6" borderId="29" xfId="0" applyFill="1" applyBorder="1" applyProtection="1"/>
    <xf numFmtId="0" fontId="1" fillId="9" borderId="21" xfId="0" applyFont="1" applyFill="1" applyBorder="1" applyAlignment="1" applyProtection="1">
      <alignment horizontal="center" vertical="top"/>
    </xf>
    <xf numFmtId="0" fontId="0" fillId="0" borderId="11" xfId="0" applyBorder="1" applyProtection="1"/>
    <xf numFmtId="0" fontId="1" fillId="9" borderId="33" xfId="0" applyFont="1" applyFill="1" applyBorder="1" applyAlignment="1" applyProtection="1">
      <alignment horizontal="center"/>
    </xf>
    <xf numFmtId="0" fontId="1" fillId="6" borderId="11" xfId="0" applyFont="1" applyFill="1" applyBorder="1" applyAlignment="1" applyProtection="1">
      <alignment horizontal="center"/>
    </xf>
    <xf numFmtId="0" fontId="1" fillId="0" borderId="19" xfId="0" applyFont="1" applyBorder="1" applyAlignment="1" applyProtection="1">
      <alignment horizontal="center"/>
    </xf>
    <xf numFmtId="0" fontId="1" fillId="0" borderId="0" xfId="0" applyFont="1" applyBorder="1" applyProtection="1"/>
    <xf numFmtId="0" fontId="0" fillId="0" borderId="9" xfId="0" applyBorder="1" applyProtection="1"/>
    <xf numFmtId="0" fontId="0" fillId="0" borderId="0" xfId="0" applyAlignment="1" applyProtection="1">
      <alignment horizontal="center"/>
    </xf>
    <xf numFmtId="0" fontId="0" fillId="6" borderId="30" xfId="0" applyFill="1" applyBorder="1" applyProtection="1"/>
    <xf numFmtId="0" fontId="0" fillId="0" borderId="21" xfId="0" applyBorder="1" applyProtection="1"/>
    <xf numFmtId="0" fontId="1" fillId="0" borderId="11" xfId="0" applyFont="1" applyBorder="1" applyProtection="1"/>
    <xf numFmtId="0" fontId="0" fillId="0" borderId="11" xfId="0" applyBorder="1" applyAlignment="1" applyProtection="1">
      <alignment horizontal="right"/>
    </xf>
    <xf numFmtId="0" fontId="1" fillId="6" borderId="12" xfId="0" applyFont="1" applyFill="1" applyBorder="1" applyAlignment="1" applyProtection="1">
      <alignment horizontal="center"/>
    </xf>
    <xf numFmtId="0" fontId="0" fillId="6" borderId="4" xfId="0" applyFill="1" applyBorder="1" applyProtection="1"/>
    <xf numFmtId="0" fontId="0" fillId="6" borderId="5" xfId="0" applyFill="1" applyBorder="1" applyProtection="1"/>
    <xf numFmtId="0" fontId="0" fillId="6" borderId="5" xfId="0" applyFill="1" applyBorder="1" applyAlignment="1" applyProtection="1">
      <alignment horizontal="right"/>
    </xf>
    <xf numFmtId="0" fontId="0" fillId="6" borderId="31" xfId="0" applyFill="1" applyBorder="1" applyProtection="1"/>
    <xf numFmtId="0" fontId="0" fillId="0" borderId="0" xfId="0" applyAlignment="1" applyProtection="1">
      <alignment horizontal="right"/>
    </xf>
    <xf numFmtId="0" fontId="8" fillId="0" borderId="0" xfId="0" applyFont="1" applyAlignment="1" applyProtection="1">
      <alignment horizontal="left" vertical="top"/>
    </xf>
    <xf numFmtId="0" fontId="8" fillId="0" borderId="0" xfId="0" applyFont="1" applyProtection="1"/>
    <xf numFmtId="0" fontId="2" fillId="0" borderId="0" xfId="0" applyFont="1" applyAlignment="1" applyProtection="1">
      <alignment horizontal="left" vertical="top"/>
    </xf>
    <xf numFmtId="0" fontId="2" fillId="0" borderId="0" xfId="0" applyFont="1" applyProtection="1"/>
    <xf numFmtId="0" fontId="0" fillId="0" borderId="1" xfId="0" applyBorder="1" applyProtection="1"/>
    <xf numFmtId="0" fontId="12" fillId="2" borderId="14" xfId="0" applyFont="1" applyFill="1" applyBorder="1" applyAlignment="1" applyProtection="1">
      <alignment vertical="center" wrapText="1"/>
    </xf>
    <xf numFmtId="0" fontId="3" fillId="0" borderId="14" xfId="0" applyFont="1" applyBorder="1" applyAlignment="1" applyProtection="1">
      <alignment horizontal="center" vertical="center" wrapText="1"/>
    </xf>
    <xf numFmtId="0" fontId="0" fillId="10" borderId="0" xfId="0" applyFill="1" applyBorder="1" applyAlignment="1" applyProtection="1">
      <alignment horizontal="left"/>
    </xf>
    <xf numFmtId="0" fontId="0" fillId="10" borderId="0" xfId="0" applyFill="1" applyProtection="1"/>
    <xf numFmtId="0" fontId="0" fillId="0" borderId="4" xfId="0" applyBorder="1" applyProtection="1"/>
    <xf numFmtId="0" fontId="3" fillId="2" borderId="15" xfId="0" applyFont="1" applyFill="1" applyBorder="1" applyAlignment="1" applyProtection="1">
      <alignment vertical="center" wrapText="1"/>
    </xf>
    <xf numFmtId="0" fontId="1" fillId="5" borderId="0" xfId="0" applyFont="1" applyFill="1" applyAlignment="1" applyProtection="1">
      <alignment horizontal="center"/>
    </xf>
    <xf numFmtId="0" fontId="1" fillId="10" borderId="0" xfId="0" applyFont="1" applyFill="1" applyAlignment="1" applyProtection="1">
      <alignment horizontal="center"/>
    </xf>
    <xf numFmtId="0" fontId="5" fillId="0" borderId="3" xfId="0" applyFont="1" applyBorder="1" applyAlignment="1" applyProtection="1">
      <alignment horizontal="right" vertical="top"/>
    </xf>
    <xf numFmtId="0" fontId="7" fillId="0" borderId="18" xfId="0" applyFont="1" applyBorder="1" applyAlignment="1" applyProtection="1">
      <alignment vertical="top"/>
    </xf>
    <xf numFmtId="0" fontId="0" fillId="5" borderId="0" xfId="0" applyFill="1" applyAlignment="1" applyProtection="1">
      <alignment horizontal="center"/>
    </xf>
    <xf numFmtId="0" fontId="7" fillId="3" borderId="3" xfId="0" applyFont="1" applyFill="1" applyBorder="1" applyAlignment="1" applyProtection="1">
      <alignment vertical="top"/>
    </xf>
    <xf numFmtId="0" fontId="6" fillId="3" borderId="6" xfId="0" applyFont="1" applyFill="1" applyBorder="1" applyAlignment="1" applyProtection="1">
      <alignment vertical="center" wrapText="1"/>
    </xf>
    <xf numFmtId="0" fontId="6" fillId="3" borderId="19" xfId="0" applyFont="1" applyFill="1" applyBorder="1" applyAlignment="1" applyProtection="1">
      <alignment vertical="center" wrapText="1"/>
    </xf>
    <xf numFmtId="0" fontId="5" fillId="0" borderId="20" xfId="0" applyFont="1" applyBorder="1" applyAlignment="1" applyProtection="1">
      <alignment horizontal="right" vertical="top"/>
    </xf>
    <xf numFmtId="0" fontId="5" fillId="0" borderId="21" xfId="0" applyFont="1" applyBorder="1" applyAlignment="1" applyProtection="1">
      <alignment horizontal="right" vertical="top"/>
    </xf>
    <xf numFmtId="0" fontId="0" fillId="5" borderId="0" xfId="0" applyFill="1" applyProtection="1"/>
    <xf numFmtId="0" fontId="0" fillId="5" borderId="32" xfId="0" applyFill="1" applyBorder="1" applyAlignment="1" applyProtection="1">
      <alignment horizontal="center"/>
    </xf>
    <xf numFmtId="0" fontId="0" fillId="5" borderId="9" xfId="0" applyFill="1" applyBorder="1" applyAlignment="1" applyProtection="1">
      <alignment horizontal="center"/>
    </xf>
    <xf numFmtId="0" fontId="0" fillId="10" borderId="9" xfId="0" applyFill="1" applyBorder="1" applyAlignment="1" applyProtection="1">
      <alignment horizontal="center"/>
    </xf>
    <xf numFmtId="0" fontId="7" fillId="3" borderId="4" xfId="0" applyFont="1" applyFill="1" applyBorder="1" applyAlignment="1" applyProtection="1">
      <alignment vertical="top"/>
    </xf>
    <xf numFmtId="0" fontId="6" fillId="3" borderId="15" xfId="0" applyFont="1" applyFill="1" applyBorder="1" applyAlignment="1" applyProtection="1">
      <alignment vertical="center" wrapText="1"/>
    </xf>
    <xf numFmtId="0" fontId="6" fillId="3" borderId="16" xfId="0" applyFont="1" applyFill="1" applyBorder="1" applyAlignment="1" applyProtection="1">
      <alignment vertical="center" wrapText="1"/>
    </xf>
    <xf numFmtId="0" fontId="9" fillId="0" borderId="0" xfId="0" applyFont="1" applyProtection="1"/>
    <xf numFmtId="0" fontId="9" fillId="0" borderId="0" xfId="0" applyFont="1" applyAlignment="1" applyProtection="1">
      <alignment horizontal="center"/>
    </xf>
    <xf numFmtId="0" fontId="22" fillId="0" borderId="0" xfId="0" applyFont="1" applyProtection="1"/>
    <xf numFmtId="0" fontId="1" fillId="0" borderId="0" xfId="0" applyFont="1" applyAlignment="1" applyProtection="1">
      <alignment horizontal="center"/>
    </xf>
    <xf numFmtId="164" fontId="4" fillId="4" borderId="15" xfId="0" applyNumberFormat="1" applyFont="1" applyFill="1" applyBorder="1" applyAlignment="1" applyProtection="1">
      <alignment horizontal="center" vertical="center" wrapText="1"/>
      <protection locked="0"/>
    </xf>
    <xf numFmtId="0" fontId="0" fillId="8" borderId="46"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0" borderId="47" xfId="0" applyBorder="1" applyAlignment="1" applyProtection="1">
      <alignment horizontal="center" vertical="center"/>
    </xf>
    <xf numFmtId="0" fontId="1" fillId="9" borderId="48" xfId="0" applyFont="1" applyFill="1" applyBorder="1" applyAlignment="1" applyProtection="1">
      <alignment horizontal="center" vertical="top"/>
    </xf>
    <xf numFmtId="0" fontId="0" fillId="8" borderId="49"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0" borderId="50" xfId="0" applyBorder="1" applyAlignment="1" applyProtection="1">
      <alignment horizontal="center" vertical="center"/>
    </xf>
    <xf numFmtId="0" fontId="1" fillId="9" borderId="51" xfId="0" applyFont="1" applyFill="1" applyBorder="1" applyAlignment="1" applyProtection="1">
      <alignment horizontal="center" vertical="top"/>
    </xf>
    <xf numFmtId="0" fontId="0" fillId="8" borderId="53"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0" borderId="54" xfId="0" applyBorder="1" applyAlignment="1" applyProtection="1">
      <alignment horizontal="center" vertical="center"/>
    </xf>
    <xf numFmtId="0" fontId="0" fillId="0" borderId="45" xfId="0" applyBorder="1" applyAlignment="1" applyProtection="1"/>
    <xf numFmtId="0" fontId="10" fillId="0" borderId="45" xfId="0" applyFont="1" applyBorder="1" applyAlignment="1" applyProtection="1">
      <alignment horizontal="center"/>
    </xf>
    <xf numFmtId="0" fontId="0" fillId="0" borderId="45" xfId="0" applyBorder="1" applyProtection="1"/>
    <xf numFmtId="0" fontId="0" fillId="8" borderId="46" xfId="0" applyFill="1" applyBorder="1" applyAlignment="1" applyProtection="1">
      <alignment horizontal="center" vertical="top"/>
      <protection locked="0"/>
    </xf>
    <xf numFmtId="0" fontId="0" fillId="4" borderId="45" xfId="0" applyFill="1" applyBorder="1" applyAlignment="1" applyProtection="1">
      <alignment horizontal="center" vertical="top"/>
      <protection locked="0"/>
    </xf>
    <xf numFmtId="0" fontId="0" fillId="0" borderId="47" xfId="0" applyBorder="1" applyAlignment="1" applyProtection="1">
      <alignment horizontal="center"/>
    </xf>
    <xf numFmtId="0" fontId="0" fillId="0" borderId="39" xfId="0" applyBorder="1" applyAlignment="1" applyProtection="1"/>
    <xf numFmtId="0" fontId="10" fillId="0" borderId="39" xfId="0" applyFont="1" applyBorder="1" applyAlignment="1" applyProtection="1">
      <alignment horizontal="center"/>
    </xf>
    <xf numFmtId="0" fontId="0" fillId="0" borderId="39" xfId="0" applyBorder="1" applyProtection="1"/>
    <xf numFmtId="0" fontId="0" fillId="8" borderId="49" xfId="0" applyFill="1" applyBorder="1" applyAlignment="1" applyProtection="1">
      <alignment horizontal="center" vertical="top"/>
      <protection locked="0"/>
    </xf>
    <xf numFmtId="0" fontId="0" fillId="4" borderId="39" xfId="0" applyFill="1" applyBorder="1" applyAlignment="1" applyProtection="1">
      <alignment horizontal="center" vertical="top"/>
      <protection locked="0"/>
    </xf>
    <xf numFmtId="0" fontId="0" fillId="0" borderId="50" xfId="0" applyBorder="1" applyAlignment="1" applyProtection="1">
      <alignment horizontal="center"/>
    </xf>
    <xf numFmtId="0" fontId="0" fillId="0" borderId="52" xfId="0" applyBorder="1" applyAlignment="1" applyProtection="1"/>
    <xf numFmtId="0" fontId="10" fillId="0" borderId="52" xfId="0" applyFont="1" applyBorder="1" applyAlignment="1" applyProtection="1">
      <alignment horizontal="center"/>
    </xf>
    <xf numFmtId="0" fontId="0" fillId="0" borderId="52" xfId="0" applyBorder="1" applyProtection="1"/>
    <xf numFmtId="0" fontId="0" fillId="8" borderId="53" xfId="0" applyFill="1" applyBorder="1" applyAlignment="1" applyProtection="1">
      <alignment horizontal="center" vertical="top"/>
      <protection locked="0"/>
    </xf>
    <xf numFmtId="0" fontId="0" fillId="4" borderId="52" xfId="0" applyFill="1" applyBorder="1" applyAlignment="1" applyProtection="1">
      <alignment horizontal="center" vertical="top"/>
      <protection locked="0"/>
    </xf>
    <xf numFmtId="0" fontId="0" fillId="0" borderId="54" xfId="0" applyBorder="1" applyAlignment="1" applyProtection="1">
      <alignment horizontal="center"/>
    </xf>
    <xf numFmtId="0" fontId="0" fillId="0" borderId="44" xfId="0" applyBorder="1" applyProtection="1"/>
    <xf numFmtId="0" fontId="0" fillId="0" borderId="45" xfId="0" applyBorder="1" applyAlignment="1" applyProtection="1">
      <alignment horizontal="right"/>
    </xf>
    <xf numFmtId="0" fontId="0" fillId="9" borderId="46" xfId="0" applyFill="1" applyBorder="1" applyAlignment="1" applyProtection="1">
      <alignment horizontal="center"/>
    </xf>
    <xf numFmtId="0" fontId="0" fillId="6" borderId="55" xfId="0" applyFill="1" applyBorder="1" applyAlignment="1" applyProtection="1">
      <alignment horizontal="center"/>
    </xf>
    <xf numFmtId="0" fontId="0" fillId="0" borderId="48" xfId="0" applyBorder="1" applyProtection="1"/>
    <xf numFmtId="0" fontId="0" fillId="0" borderId="39" xfId="0" applyBorder="1" applyAlignment="1" applyProtection="1">
      <alignment horizontal="right"/>
    </xf>
    <xf numFmtId="0" fontId="0" fillId="9" borderId="49" xfId="0" applyFill="1" applyBorder="1" applyAlignment="1" applyProtection="1">
      <alignment horizontal="center"/>
    </xf>
    <xf numFmtId="0" fontId="0" fillId="6" borderId="56" xfId="0" applyFill="1" applyBorder="1" applyAlignment="1" applyProtection="1">
      <alignment horizontal="center"/>
    </xf>
    <xf numFmtId="0" fontId="0" fillId="0" borderId="51" xfId="0" applyBorder="1" applyProtection="1"/>
    <xf numFmtId="0" fontId="0" fillId="0" borderId="52" xfId="0" applyBorder="1" applyAlignment="1" applyProtection="1">
      <alignment horizontal="right"/>
    </xf>
    <xf numFmtId="0" fontId="0" fillId="9" borderId="53" xfId="0" applyFill="1" applyBorder="1" applyAlignment="1" applyProtection="1">
      <alignment horizontal="center"/>
    </xf>
    <xf numFmtId="0" fontId="0" fillId="6" borderId="57" xfId="0" applyFill="1" applyBorder="1" applyAlignment="1" applyProtection="1">
      <alignment horizontal="center"/>
    </xf>
    <xf numFmtId="0" fontId="0" fillId="0" borderId="0" xfId="0" applyBorder="1" applyProtection="1"/>
    <xf numFmtId="1" fontId="0" fillId="0" borderId="0" xfId="0" applyNumberFormat="1" applyAlignment="1">
      <alignment horizontal="left"/>
    </xf>
    <xf numFmtId="0" fontId="26" fillId="0" borderId="11" xfId="0" applyFont="1" applyBorder="1" applyAlignment="1" applyProtection="1"/>
    <xf numFmtId="0" fontId="25" fillId="0" borderId="11" xfId="0" applyFont="1" applyBorder="1" applyProtection="1"/>
    <xf numFmtId="0" fontId="25" fillId="0" borderId="11" xfId="0" applyFont="1" applyBorder="1" applyAlignment="1" applyProtection="1">
      <alignment horizontal="right"/>
    </xf>
    <xf numFmtId="0" fontId="29" fillId="0" borderId="61" xfId="0" applyFont="1" applyBorder="1" applyProtection="1"/>
    <xf numFmtId="0" fontId="1" fillId="0" borderId="7" xfId="0" applyFont="1" applyBorder="1" applyProtection="1"/>
    <xf numFmtId="0" fontId="0" fillId="0" borderId="7" xfId="0" applyBorder="1" applyProtection="1"/>
    <xf numFmtId="0" fontId="0" fillId="0" borderId="8" xfId="0" applyBorder="1" applyProtection="1"/>
    <xf numFmtId="0" fontId="0" fillId="0" borderId="32" xfId="0" applyBorder="1" applyProtection="1"/>
    <xf numFmtId="0" fontId="0" fillId="0" borderId="10" xfId="0" applyBorder="1" applyProtection="1"/>
    <xf numFmtId="0" fontId="0" fillId="0" borderId="62" xfId="0" applyBorder="1" applyProtection="1"/>
    <xf numFmtId="0" fontId="0" fillId="0" borderId="63" xfId="0" applyBorder="1" applyProtection="1"/>
    <xf numFmtId="0" fontId="24" fillId="0" borderId="62" xfId="0" applyFont="1" applyBorder="1" applyProtection="1"/>
    <xf numFmtId="0" fontId="25" fillId="0" borderId="61" xfId="0" applyFont="1" applyBorder="1" applyAlignment="1" applyProtection="1">
      <alignment horizontal="center"/>
    </xf>
    <xf numFmtId="0" fontId="25" fillId="0" borderId="62" xfId="0" applyFont="1" applyBorder="1" applyAlignment="1" applyProtection="1">
      <alignment horizontal="center"/>
    </xf>
    <xf numFmtId="0" fontId="0" fillId="4" borderId="64" xfId="0" applyFill="1" applyBorder="1" applyAlignment="1" applyProtection="1">
      <alignment horizontal="center"/>
      <protection locked="0"/>
    </xf>
    <xf numFmtId="0" fontId="24" fillId="0" borderId="49" xfId="0" applyFont="1" applyFill="1" applyBorder="1" applyAlignment="1" applyProtection="1">
      <alignment horizontal="center"/>
    </xf>
    <xf numFmtId="0" fontId="24" fillId="0" borderId="65" xfId="0" applyFont="1" applyFill="1" applyBorder="1" applyAlignment="1" applyProtection="1">
      <alignment horizontal="center"/>
    </xf>
    <xf numFmtId="0" fontId="30" fillId="9" borderId="3" xfId="0" applyFont="1" applyFill="1" applyBorder="1" applyProtection="1"/>
    <xf numFmtId="0" fontId="30" fillId="9" borderId="0" xfId="0" applyFont="1" applyFill="1" applyBorder="1" applyProtection="1"/>
    <xf numFmtId="0" fontId="30" fillId="9" borderId="29" xfId="0" applyFont="1" applyFill="1" applyBorder="1" applyProtection="1"/>
    <xf numFmtId="0" fontId="30" fillId="9" borderId="18" xfId="0" applyFont="1" applyFill="1" applyBorder="1" applyProtection="1"/>
    <xf numFmtId="0" fontId="30" fillId="9" borderId="9" xfId="0" applyFont="1" applyFill="1" applyBorder="1" applyProtection="1"/>
    <xf numFmtId="0" fontId="30" fillId="9" borderId="36" xfId="0" applyFont="1" applyFill="1" applyBorder="1" applyProtection="1"/>
    <xf numFmtId="0" fontId="21" fillId="0" borderId="0" xfId="0" applyFont="1" applyFill="1" applyBorder="1" applyAlignment="1" applyProtection="1">
      <alignment horizontal="center" vertical="center"/>
    </xf>
    <xf numFmtId="0" fontId="0" fillId="0" borderId="0" xfId="0" applyFill="1" applyBorder="1" applyProtection="1"/>
    <xf numFmtId="0" fontId="0" fillId="9" borderId="4" xfId="0" applyFill="1" applyBorder="1" applyProtection="1"/>
    <xf numFmtId="0" fontId="0" fillId="9" borderId="5" xfId="0" applyFill="1" applyBorder="1" applyProtection="1"/>
    <xf numFmtId="0" fontId="0" fillId="9" borderId="31" xfId="0" applyFill="1" applyBorder="1" applyProtection="1"/>
    <xf numFmtId="0" fontId="23" fillId="9" borderId="66" xfId="2" applyFont="1" applyFill="1" applyBorder="1" applyAlignment="1" applyProtection="1">
      <alignment horizontal="center" vertical="center"/>
    </xf>
    <xf numFmtId="0" fontId="0" fillId="0" borderId="39" xfId="0" applyBorder="1" applyProtection="1"/>
    <xf numFmtId="0" fontId="1" fillId="0" borderId="11" xfId="0" applyFont="1" applyBorder="1" applyAlignment="1" applyProtection="1"/>
    <xf numFmtId="0" fontId="6" fillId="4" borderId="13"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0" fillId="10" borderId="0" xfId="0" applyFill="1" applyAlignment="1" applyProtection="1">
      <alignment horizontal="center"/>
    </xf>
    <xf numFmtId="0" fontId="6" fillId="4" borderId="19" xfId="0" applyFont="1" applyFill="1" applyBorder="1" applyAlignment="1" applyProtection="1">
      <alignment horizontal="center" vertical="center" wrapText="1"/>
      <protection locked="0"/>
    </xf>
    <xf numFmtId="0" fontId="20" fillId="0" borderId="0" xfId="2" applyFill="1" applyAlignment="1">
      <alignment horizontal="center"/>
    </xf>
    <xf numFmtId="0" fontId="30" fillId="0" borderId="0" xfId="0" applyFont="1" applyFill="1" applyBorder="1" applyProtection="1"/>
    <xf numFmtId="0" fontId="31" fillId="0" borderId="0" xfId="0" applyFont="1" applyFill="1" applyBorder="1" applyAlignment="1" applyProtection="1">
      <alignment horizontal="right"/>
    </xf>
    <xf numFmtId="0" fontId="15" fillId="12" borderId="58" xfId="0" applyFont="1" applyFill="1" applyBorder="1" applyAlignment="1" applyProtection="1">
      <alignment horizontal="left" vertical="center" wrapText="1"/>
    </xf>
    <xf numFmtId="0" fontId="16" fillId="12" borderId="59" xfId="0" applyFont="1" applyFill="1" applyBorder="1" applyAlignment="1" applyProtection="1">
      <alignment horizontal="left" vertical="center" wrapText="1"/>
    </xf>
    <xf numFmtId="0" fontId="34" fillId="7" borderId="0" xfId="0" applyFont="1" applyFill="1" applyBorder="1" applyAlignment="1" applyProtection="1">
      <alignment horizontal="center" vertical="center" wrapText="1"/>
    </xf>
    <xf numFmtId="0" fontId="14" fillId="7" borderId="0" xfId="0" applyFont="1" applyFill="1" applyBorder="1" applyAlignment="1" applyProtection="1">
      <alignment vertical="center" wrapText="1"/>
    </xf>
    <xf numFmtId="0" fontId="6" fillId="4" borderId="13"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74" xfId="0" applyBorder="1"/>
    <xf numFmtId="0" fontId="0" fillId="0" borderId="3" xfId="0" applyBorder="1"/>
    <xf numFmtId="0" fontId="1" fillId="0" borderId="0" xfId="0" applyFont="1" applyBorder="1"/>
    <xf numFmtId="0" fontId="0" fillId="0" borderId="29" xfId="0" applyBorder="1"/>
    <xf numFmtId="0" fontId="0" fillId="0" borderId="0" xfId="0" applyBorder="1"/>
    <xf numFmtId="0" fontId="0" fillId="0" borderId="75" xfId="0" applyBorder="1"/>
    <xf numFmtId="0" fontId="0" fillId="0" borderId="29" xfId="0" applyBorder="1" applyAlignment="1">
      <alignment horizontal="left"/>
    </xf>
    <xf numFmtId="0" fontId="0" fillId="0" borderId="4" xfId="0" applyBorder="1"/>
    <xf numFmtId="0" fontId="0" fillId="0" borderId="5" xfId="0" applyBorder="1"/>
    <xf numFmtId="0" fontId="0" fillId="0" borderId="31" xfId="0" applyBorder="1"/>
    <xf numFmtId="0" fontId="35" fillId="9" borderId="0" xfId="0" applyNumberFormat="1" applyFont="1" applyFill="1" applyBorder="1" applyProtection="1"/>
    <xf numFmtId="0" fontId="0" fillId="0" borderId="0" xfId="0" applyFont="1" applyFill="1"/>
    <xf numFmtId="0" fontId="0" fillId="0" borderId="0" xfId="0" applyFill="1"/>
    <xf numFmtId="0" fontId="15" fillId="0" borderId="68"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69" xfId="0" applyFont="1" applyFill="1" applyBorder="1" applyAlignment="1" applyProtection="1">
      <alignment horizontal="center" vertical="center" wrapText="1"/>
    </xf>
    <xf numFmtId="0" fontId="15" fillId="0" borderId="60" xfId="0" applyFont="1" applyFill="1" applyBorder="1" applyAlignment="1" applyProtection="1">
      <alignment horizontal="center" vertical="center" wrapText="1"/>
    </xf>
    <xf numFmtId="0" fontId="16" fillId="0" borderId="70"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33" fillId="13" borderId="72" xfId="2" applyFont="1" applyFill="1" applyBorder="1" applyAlignment="1">
      <alignment horizontal="center" vertical="center" wrapText="1"/>
    </xf>
    <xf numFmtId="0" fontId="33" fillId="13" borderId="71" xfId="2" applyFont="1" applyFill="1" applyBorder="1" applyAlignment="1">
      <alignment horizontal="center" vertical="center" wrapText="1"/>
    </xf>
    <xf numFmtId="0" fontId="33" fillId="13" borderId="73" xfId="2" applyFont="1" applyFill="1" applyBorder="1" applyAlignment="1">
      <alignment horizontal="center" vertical="center" wrapText="1"/>
    </xf>
    <xf numFmtId="0" fontId="16" fillId="0" borderId="68" xfId="0" applyFont="1" applyFill="1" applyBorder="1" applyAlignment="1" applyProtection="1">
      <alignment horizontal="left" vertical="center" wrapText="1"/>
    </xf>
    <xf numFmtId="0" fontId="16" fillId="0" borderId="69"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68" xfId="0" applyFont="1" applyFill="1" applyBorder="1" applyAlignment="1" applyProtection="1">
      <alignment horizontal="left" vertical="center"/>
    </xf>
    <xf numFmtId="0" fontId="16" fillId="0" borderId="69" xfId="0" applyFont="1" applyFill="1" applyBorder="1" applyAlignment="1" applyProtection="1">
      <alignment horizontal="left" vertical="center"/>
    </xf>
    <xf numFmtId="0" fontId="16" fillId="0" borderId="25" xfId="0" applyFont="1" applyFill="1" applyBorder="1" applyAlignment="1" applyProtection="1">
      <alignment horizontal="left" vertical="center"/>
    </xf>
    <xf numFmtId="0" fontId="17" fillId="0" borderId="68" xfId="0" applyFont="1" applyFill="1" applyBorder="1" applyAlignment="1" applyProtection="1">
      <alignment horizontal="left" vertical="center" wrapText="1"/>
    </xf>
    <xf numFmtId="0" fontId="17" fillId="0" borderId="69"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5" fillId="0" borderId="68"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8" fillId="0" borderId="68" xfId="0" applyFont="1" applyFill="1" applyBorder="1" applyAlignment="1" applyProtection="1">
      <alignment horizontal="left" vertical="center" wrapText="1"/>
    </xf>
    <xf numFmtId="0" fontId="18" fillId="0" borderId="69"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19" fillId="7" borderId="70" xfId="0" applyFont="1" applyFill="1" applyBorder="1" applyAlignment="1" applyProtection="1">
      <alignment horizontal="center" vertical="center" wrapText="1"/>
    </xf>
    <xf numFmtId="0" fontId="19" fillId="7" borderId="71" xfId="0" applyFont="1" applyFill="1" applyBorder="1" applyAlignment="1" applyProtection="1">
      <alignment horizontal="center" vertical="center" wrapText="1"/>
    </xf>
    <xf numFmtId="0" fontId="19" fillId="7" borderId="26" xfId="0" applyFont="1" applyFill="1" applyBorder="1" applyAlignment="1" applyProtection="1">
      <alignment horizontal="center" vertical="center" wrapText="1"/>
    </xf>
    <xf numFmtId="0" fontId="15" fillId="0" borderId="58" xfId="0" applyFont="1" applyFill="1" applyBorder="1" applyAlignment="1" applyProtection="1">
      <alignment horizontal="left" vertical="center" wrapText="1"/>
    </xf>
    <xf numFmtId="0" fontId="16" fillId="0" borderId="67"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32" fillId="12" borderId="28" xfId="0" applyFont="1" applyFill="1" applyBorder="1" applyAlignment="1" applyProtection="1">
      <alignment horizontal="center" vertical="center"/>
    </xf>
    <xf numFmtId="9" fontId="15" fillId="0" borderId="72" xfId="1" applyFont="1" applyFill="1" applyBorder="1" applyAlignment="1" applyProtection="1">
      <alignment horizontal="left" vertical="top" wrapText="1"/>
    </xf>
    <xf numFmtId="9" fontId="15" fillId="0" borderId="71" xfId="1" applyFont="1" applyFill="1" applyBorder="1" applyAlignment="1" applyProtection="1">
      <alignment horizontal="left" vertical="top" wrapText="1"/>
    </xf>
    <xf numFmtId="9" fontId="15" fillId="0" borderId="27" xfId="1" applyFont="1" applyFill="1" applyBorder="1" applyAlignment="1" applyProtection="1">
      <alignment horizontal="left" vertical="top" wrapText="1"/>
    </xf>
    <xf numFmtId="0" fontId="0" fillId="0" borderId="68"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0" borderId="25" xfId="0" applyFill="1" applyBorder="1" applyAlignment="1" applyProtection="1">
      <alignment horizontal="left" vertical="center"/>
    </xf>
    <xf numFmtId="0" fontId="15" fillId="0" borderId="68" xfId="0" applyFont="1" applyFill="1" applyBorder="1" applyAlignment="1" applyProtection="1">
      <alignment horizontal="center" vertical="center"/>
    </xf>
    <xf numFmtId="0" fontId="15" fillId="0" borderId="69"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6" fillId="0" borderId="68" xfId="0" applyFont="1" applyFill="1" applyBorder="1" applyAlignment="1" applyProtection="1">
      <alignment horizontal="center" vertical="center"/>
    </xf>
    <xf numFmtId="0" fontId="16" fillId="0" borderId="69"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68" xfId="0" applyFont="1" applyFill="1" applyBorder="1" applyAlignment="1" applyProtection="1">
      <alignment horizontal="center" vertical="center" wrapText="1"/>
    </xf>
    <xf numFmtId="0" fontId="16" fillId="0" borderId="69" xfId="0" applyFont="1" applyFill="1" applyBorder="1" applyAlignment="1" applyProtection="1">
      <alignment horizontal="center" vertical="center" wrapText="1"/>
    </xf>
    <xf numFmtId="14" fontId="0" fillId="4" borderId="11" xfId="0" applyNumberFormat="1" applyFill="1" applyBorder="1" applyProtection="1">
      <protection locked="0"/>
    </xf>
    <xf numFmtId="14" fontId="0" fillId="4" borderId="9" xfId="0" applyNumberFormat="1" applyFill="1" applyBorder="1" applyProtection="1">
      <protection locked="0"/>
    </xf>
    <xf numFmtId="0" fontId="0" fillId="4" borderId="11" xfId="0" applyFill="1" applyBorder="1" applyProtection="1">
      <protection locked="0"/>
    </xf>
    <xf numFmtId="0" fontId="0" fillId="4" borderId="42" xfId="0" applyFill="1" applyBorder="1" applyProtection="1">
      <protection locked="0"/>
    </xf>
    <xf numFmtId="0" fontId="0" fillId="4" borderId="39" xfId="0" applyFill="1" applyBorder="1" applyProtection="1">
      <protection locked="0"/>
    </xf>
    <xf numFmtId="0" fontId="0" fillId="4" borderId="43" xfId="0" applyFill="1" applyBorder="1" applyProtection="1">
      <protection locked="0"/>
    </xf>
    <xf numFmtId="0" fontId="1" fillId="9" borderId="0" xfId="0" applyFont="1" applyFill="1" applyBorder="1" applyProtection="1"/>
    <xf numFmtId="0" fontId="32" fillId="6" borderId="66" xfId="0" applyFont="1" applyFill="1" applyBorder="1" applyAlignment="1" applyProtection="1">
      <alignment horizontal="center" vertical="center"/>
    </xf>
    <xf numFmtId="0" fontId="32" fillId="6" borderId="34" xfId="0" applyFont="1" applyFill="1" applyBorder="1" applyAlignment="1" applyProtection="1">
      <alignment horizontal="center" vertical="center"/>
    </xf>
    <xf numFmtId="0" fontId="32" fillId="6" borderId="35" xfId="0" applyFont="1" applyFill="1" applyBorder="1" applyAlignment="1" applyProtection="1">
      <alignment horizontal="center" vertical="center"/>
    </xf>
    <xf numFmtId="0" fontId="31" fillId="0" borderId="0" xfId="0" applyFont="1" applyFill="1" applyBorder="1" applyProtection="1"/>
    <xf numFmtId="0" fontId="30" fillId="0" borderId="0" xfId="0" applyFont="1" applyFill="1" applyBorder="1" applyProtection="1"/>
    <xf numFmtId="0" fontId="0" fillId="4" borderId="9" xfId="0" applyFill="1" applyBorder="1" applyProtection="1">
      <protection locked="0"/>
    </xf>
    <xf numFmtId="0" fontId="0" fillId="4" borderId="36" xfId="0" applyFill="1" applyBorder="1" applyProtection="1">
      <protection locked="0"/>
    </xf>
    <xf numFmtId="0" fontId="0" fillId="0" borderId="42"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28" fillId="0" borderId="39" xfId="0" applyFont="1" applyBorder="1" applyAlignment="1" applyProtection="1">
      <alignment vertical="top" wrapText="1"/>
    </xf>
    <xf numFmtId="0" fontId="1" fillId="0" borderId="11" xfId="0" applyFont="1" applyBorder="1" applyAlignment="1" applyProtection="1"/>
    <xf numFmtId="0" fontId="0" fillId="11" borderId="11" xfId="0" applyFill="1" applyBorder="1" applyAlignment="1" applyProtection="1">
      <alignment horizontal="left"/>
    </xf>
    <xf numFmtId="0" fontId="0" fillId="11" borderId="37" xfId="0" applyFill="1" applyBorder="1" applyAlignment="1" applyProtection="1">
      <alignment horizontal="left"/>
    </xf>
    <xf numFmtId="0" fontId="0" fillId="4" borderId="9" xfId="0" applyFill="1" applyBorder="1" applyAlignment="1" applyProtection="1">
      <alignment horizontal="left"/>
      <protection locked="0"/>
    </xf>
    <xf numFmtId="0" fontId="0" fillId="4" borderId="36" xfId="0" applyFill="1" applyBorder="1" applyAlignment="1" applyProtection="1">
      <alignment horizontal="left"/>
      <protection locked="0"/>
    </xf>
    <xf numFmtId="14" fontId="0" fillId="4" borderId="11" xfId="0" applyNumberFormat="1" applyFill="1" applyBorder="1" applyAlignment="1" applyProtection="1">
      <alignment horizontal="left"/>
      <protection locked="0"/>
    </xf>
    <xf numFmtId="0" fontId="0" fillId="11" borderId="9" xfId="0" applyFill="1" applyBorder="1" applyAlignment="1" applyProtection="1">
      <alignment horizontal="left"/>
    </xf>
    <xf numFmtId="0" fontId="0" fillId="11" borderId="36" xfId="0" applyFill="1" applyBorder="1" applyAlignment="1" applyProtection="1">
      <alignment horizontal="left"/>
    </xf>
    <xf numFmtId="0" fontId="0" fillId="0" borderId="42" xfId="0" applyBorder="1" applyProtection="1"/>
    <xf numFmtId="0" fontId="0" fillId="0" borderId="39" xfId="0" applyBorder="1" applyProtection="1"/>
    <xf numFmtId="0" fontId="0" fillId="0" borderId="43" xfId="0" applyBorder="1" applyProtection="1"/>
    <xf numFmtId="0" fontId="21" fillId="6" borderId="34" xfId="0" applyFont="1" applyFill="1" applyBorder="1" applyAlignment="1" applyProtection="1">
      <alignment horizontal="center" vertical="center"/>
    </xf>
    <xf numFmtId="0" fontId="21" fillId="6" borderId="35" xfId="0" applyFont="1" applyFill="1" applyBorder="1" applyAlignment="1" applyProtection="1">
      <alignment horizontal="center" vertical="center"/>
    </xf>
    <xf numFmtId="0" fontId="28" fillId="0" borderId="52" xfId="0" applyFont="1" applyBorder="1" applyAlignment="1" applyProtection="1">
      <alignment vertical="top" wrapText="1"/>
    </xf>
    <xf numFmtId="0" fontId="28" fillId="0" borderId="45" xfId="0" applyFont="1" applyBorder="1" applyAlignment="1" applyProtection="1">
      <alignment vertical="top" wrapText="1"/>
    </xf>
    <xf numFmtId="14" fontId="0" fillId="4" borderId="9" xfId="0" applyNumberFormat="1"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38" xfId="0" applyFill="1" applyBorder="1" applyAlignment="1" applyProtection="1">
      <alignment horizontal="left"/>
      <protection locked="0"/>
    </xf>
    <xf numFmtId="0" fontId="0" fillId="4" borderId="42" xfId="0" applyFill="1" applyBorder="1" applyAlignment="1" applyProtection="1">
      <alignment vertical="center"/>
      <protection locked="0"/>
    </xf>
    <xf numFmtId="0" fontId="0" fillId="4" borderId="39" xfId="0" applyFill="1" applyBorder="1" applyAlignment="1" applyProtection="1">
      <alignment vertical="center"/>
      <protection locked="0"/>
    </xf>
    <xf numFmtId="0" fontId="0" fillId="4" borderId="43" xfId="0" applyFill="1" applyBorder="1" applyAlignment="1" applyProtection="1">
      <alignment vertical="center"/>
      <protection locked="0"/>
    </xf>
    <xf numFmtId="0" fontId="0" fillId="0" borderId="42"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6" fillId="4" borderId="40"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1" xfId="0" applyFont="1" applyFill="1" applyBorder="1" applyAlignment="1" applyProtection="1">
      <alignment horizontal="center" vertical="center" wrapText="1"/>
      <protection locked="0"/>
    </xf>
    <xf numFmtId="0" fontId="0" fillId="10" borderId="3" xfId="0" applyFill="1" applyBorder="1" applyAlignment="1" applyProtection="1">
      <alignment horizontal="center"/>
    </xf>
    <xf numFmtId="0" fontId="0" fillId="10" borderId="0" xfId="0" applyFill="1" applyBorder="1" applyAlignment="1" applyProtection="1">
      <alignment horizontal="center"/>
    </xf>
    <xf numFmtId="0" fontId="0" fillId="10" borderId="0" xfId="0" applyFill="1" applyAlignment="1" applyProtection="1">
      <alignment horizontal="center"/>
    </xf>
    <xf numFmtId="0" fontId="6" fillId="3" borderId="11" xfId="0" applyFont="1" applyFill="1" applyBorder="1" applyProtection="1"/>
    <xf numFmtId="0" fontId="6" fillId="3" borderId="12" xfId="0" applyFont="1" applyFill="1" applyBorder="1" applyProtection="1"/>
    <xf numFmtId="0" fontId="6" fillId="0" borderId="7" xfId="0" applyFont="1" applyBorder="1" applyAlignment="1" applyProtection="1">
      <alignment wrapText="1"/>
    </xf>
    <xf numFmtId="0" fontId="6" fillId="0" borderId="8" xfId="0" applyFont="1" applyBorder="1" applyAlignment="1" applyProtection="1">
      <alignment wrapText="1"/>
    </xf>
    <xf numFmtId="0" fontId="6" fillId="3" borderId="23" xfId="0" applyFont="1" applyFill="1" applyBorder="1" applyProtection="1"/>
    <xf numFmtId="0" fontId="6" fillId="3" borderId="24" xfId="0" applyFont="1" applyFill="1" applyBorder="1" applyProtection="1"/>
    <xf numFmtId="0" fontId="6" fillId="0" borderId="2" xfId="0" applyFont="1" applyBorder="1" applyProtection="1"/>
    <xf numFmtId="0" fontId="6" fillId="0" borderId="22" xfId="0" applyFont="1" applyBorder="1" applyProtection="1"/>
    <xf numFmtId="0" fontId="6" fillId="0" borderId="9" xfId="0" applyFont="1" applyBorder="1" applyProtection="1"/>
    <xf numFmtId="0" fontId="6" fillId="0" borderId="10" xfId="0" applyFont="1" applyBorder="1" applyProtection="1"/>
    <xf numFmtId="0" fontId="6" fillId="0" borderId="7" xfId="0" applyFont="1" applyBorder="1" applyProtection="1"/>
    <xf numFmtId="0" fontId="6" fillId="0" borderId="8" xfId="0" applyFont="1" applyBorder="1" applyProtection="1"/>
    <xf numFmtId="0" fontId="6" fillId="0" borderId="11" xfId="0" applyFont="1" applyBorder="1" applyProtection="1"/>
    <xf numFmtId="0" fontId="6" fillId="0" borderId="12" xfId="0" applyFont="1" applyBorder="1" applyProtection="1"/>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0" fillId="4" borderId="9" xfId="0" applyFill="1" applyBorder="1" applyAlignment="1" applyProtection="1">
      <alignment horizontal="right"/>
      <protection locked="0"/>
    </xf>
    <xf numFmtId="14" fontId="0" fillId="4" borderId="9" xfId="0" applyNumberFormat="1" applyFill="1" applyBorder="1" applyAlignment="1" applyProtection="1">
      <alignment horizontal="right"/>
      <protection locked="0"/>
    </xf>
    <xf numFmtId="0" fontId="6" fillId="4" borderId="19"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cellXfs>
  <cellStyles count="3">
    <cellStyle name="Hyperlink" xfId="2" builtinId="8"/>
    <cellStyle name="Normal" xfId="0" builtinId="0"/>
    <cellStyle name="Percent 2" xfId="1" xr:uid="{00000000-0005-0000-0000-000002000000}"/>
  </cellStyles>
  <dxfs count="400">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dxf>
    <dxf>
      <font>
        <color rgb="FFFF0000"/>
      </font>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
      <fill>
        <patternFill>
          <bgColor rgb="FFFFFF99"/>
        </patternFill>
      </fill>
    </dxf>
    <dxf>
      <fill>
        <patternFill>
          <bgColor rgb="FFFF99CC"/>
        </patternFill>
      </fill>
    </dxf>
    <dxf>
      <fill>
        <patternFill>
          <bgColor rgb="FFFFFF99"/>
        </patternFill>
      </fill>
    </dxf>
    <dxf>
      <font>
        <color rgb="FFFF0000"/>
      </font>
    </dxf>
    <dxf>
      <font>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7D7D"/>
        </patternFill>
      </fill>
    </dxf>
    <dxf>
      <fill>
        <patternFill>
          <bgColor theme="9" tint="0.59996337778862885"/>
        </patternFill>
      </fill>
    </dxf>
    <dxf>
      <fill>
        <patternFill>
          <bgColor rgb="FFFF7D7D"/>
        </patternFill>
      </fill>
    </dxf>
    <dxf>
      <fill>
        <patternFill>
          <bgColor theme="9" tint="0.59996337778862885"/>
        </patternFill>
      </fill>
    </dxf>
    <dxf>
      <font>
        <color rgb="FFFF0000"/>
      </font>
    </dxf>
    <dxf>
      <font>
        <color rgb="FFFF0000"/>
      </font>
    </dxf>
    <dxf>
      <font>
        <color rgb="FFFF0000"/>
      </font>
    </dxf>
  </dxfs>
  <tableStyles count="0" defaultTableStyle="TableStyleMedium2" defaultPivotStyle="PivotStyleLight16"/>
  <colors>
    <mruColors>
      <color rgb="FFFFFF99"/>
      <color rgb="FFFF99CC"/>
      <color rgb="FFFBFBFB"/>
      <color rgb="FFF7F7F7"/>
      <color rgb="FFFFFFCC"/>
      <color rgb="FFFF7D7D"/>
      <color rgb="FFFF6464"/>
      <color rgb="FFFF5B5B"/>
      <color rgb="FFCC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ls74\Downloads\TF-CBT%20Clinician%20Data%20Tool%20DRAFT12-locked4testing-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ient"/>
      <sheetName val="CPSS-text"/>
      <sheetName val="Client (2)"/>
      <sheetName val="Client (3)"/>
      <sheetName val="Navigate"/>
      <sheetName val="DataTable"/>
      <sheetName val="Clinician Summary"/>
      <sheetName val="lists"/>
      <sheetName val="Sheet1"/>
    </sheetNames>
    <sheetDataSet>
      <sheetData sheetId="0"/>
      <sheetData sheetId="1"/>
      <sheetData sheetId="2"/>
      <sheetData sheetId="3"/>
      <sheetData sheetId="4"/>
      <sheetData sheetId="5"/>
      <sheetData sheetId="6"/>
      <sheetData sheetId="7"/>
      <sheetData sheetId="8">
        <row r="3">
          <cell r="A3" t="str">
            <v>Male</v>
          </cell>
          <cell r="B3" t="str">
            <v>With Mother and/or Father</v>
          </cell>
          <cell r="C3" t="str">
            <v>English</v>
          </cell>
          <cell r="D3" t="str">
            <v>Child Advocacy Center</v>
          </cell>
          <cell r="E3" t="str">
            <v>Acute</v>
          </cell>
          <cell r="F3" t="str">
            <v>Physical Abuse</v>
          </cell>
          <cell r="G3" t="str">
            <v>Office</v>
          </cell>
          <cell r="H3" t="str">
            <v>Juvenile Probation</v>
          </cell>
          <cell r="I3" t="str">
            <v>Completed Tx</v>
          </cell>
        </row>
        <row r="4">
          <cell r="A4" t="str">
            <v>Female</v>
          </cell>
          <cell r="B4" t="str">
            <v>With Relatives (Not Kinship Care)</v>
          </cell>
          <cell r="C4" t="str">
            <v>Spanish</v>
          </cell>
          <cell r="D4" t="str">
            <v>Child and Family Services</v>
          </cell>
          <cell r="E4" t="str">
            <v>Chronic</v>
          </cell>
          <cell r="F4" t="str">
            <v>Emotional Abuse</v>
          </cell>
          <cell r="G4" t="str">
            <v>Home</v>
          </cell>
          <cell r="H4" t="str">
            <v>Mental Health</v>
          </cell>
          <cell r="I4" t="str">
            <v>Hospitalized/RTF</v>
          </cell>
        </row>
        <row r="5">
          <cell r="B5" t="str">
            <v>With Other Adult Caregiver (not family or foster care)</v>
          </cell>
          <cell r="C5" t="str">
            <v>Other</v>
          </cell>
          <cell r="D5" t="str">
            <v>Mental Health</v>
          </cell>
          <cell r="E5" t="str">
            <v>Complex</v>
          </cell>
          <cell r="F5" t="str">
            <v>Neglect</v>
          </cell>
          <cell r="G5" t="str">
            <v>School</v>
          </cell>
          <cell r="H5" t="str">
            <v>Child and Family Services</v>
          </cell>
          <cell r="I5" t="str">
            <v>Moved</v>
          </cell>
        </row>
        <row r="6">
          <cell r="B6" t="str">
            <v>Kinship Care (Foster System)</v>
          </cell>
          <cell r="D6" t="str">
            <v>Juvenile Probation</v>
          </cell>
          <cell r="F6" t="str">
            <v>Sexual Abuse</v>
          </cell>
          <cell r="G6" t="str">
            <v>Other</v>
          </cell>
          <cell r="H6" t="str">
            <v>Substance Abuse Treatment</v>
          </cell>
          <cell r="I6" t="str">
            <v>Dropped Out</v>
          </cell>
        </row>
        <row r="7">
          <cell r="B7" t="str">
            <v>Foster Care</v>
          </cell>
          <cell r="D7" t="str">
            <v>School</v>
          </cell>
          <cell r="F7" t="str">
            <v>Crime Victim (not related to child abuse)</v>
          </cell>
          <cell r="H7" t="str">
            <v>Other</v>
          </cell>
        </row>
        <row r="8">
          <cell r="B8" t="str">
            <v>CRR Host Home</v>
          </cell>
          <cell r="D8" t="str">
            <v>Internal Agency Referral</v>
          </cell>
          <cell r="F8" t="str">
            <v>Environmental Trauma (Hurricane, Earthquake)</v>
          </cell>
        </row>
        <row r="9">
          <cell r="B9" t="str">
            <v>Congregate Care (e.g., RTF, YDC, Group Home)</v>
          </cell>
          <cell r="D9" t="str">
            <v>Medical- Primary Care Doctor</v>
          </cell>
          <cell r="F9" t="str">
            <v>Accident Victim</v>
          </cell>
        </row>
        <row r="10">
          <cell r="B10" t="str">
            <v>Alone/Independent Living (No Adult Caregiver)</v>
          </cell>
          <cell r="D10" t="str">
            <v>Medical- Hospital</v>
          </cell>
          <cell r="F10" t="str">
            <v>Fire</v>
          </cell>
        </row>
        <row r="11">
          <cell r="B11" t="str">
            <v>Other</v>
          </cell>
          <cell r="D11" t="str">
            <v>Substance Abuse Tx Provider</v>
          </cell>
          <cell r="F11" t="str">
            <v>Death of Parent, Caregiver, or other close relative</v>
          </cell>
        </row>
        <row r="12">
          <cell r="D12" t="str">
            <v>Self</v>
          </cell>
          <cell r="F12" t="str">
            <v>Other</v>
          </cell>
        </row>
        <row r="13">
          <cell r="D13" t="str">
            <v>Other</v>
          </cell>
        </row>
        <row r="16">
          <cell r="B16" t="str">
            <v>No, not of Hispanic, Latino, or Spanish origin</v>
          </cell>
        </row>
        <row r="17">
          <cell r="B17" t="str">
            <v>Yes, Mexican, Mexican Am., Chicano</v>
          </cell>
        </row>
        <row r="18">
          <cell r="B18" t="str">
            <v>Yes, Puerto Rican</v>
          </cell>
        </row>
        <row r="19">
          <cell r="B19" t="str">
            <v>Yes, Cuban</v>
          </cell>
        </row>
        <row r="20">
          <cell r="B20" t="str">
            <v>Yes, another Hispanic, Latino, or Spanish origin</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nnstate.qualtrics.com/SE/?SID=SV_5zP0JblDm02mh2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99"/>
    <pageSetUpPr fitToPage="1"/>
  </sheetPr>
  <dimension ref="A1:B113"/>
  <sheetViews>
    <sheetView tabSelected="1" zoomScaleNormal="100" workbookViewId="0">
      <selection activeCell="B1" sqref="B1"/>
    </sheetView>
  </sheetViews>
  <sheetFormatPr defaultColWidth="0" defaultRowHeight="0" customHeight="1" zeroHeight="1" x14ac:dyDescent="0.3"/>
  <cols>
    <col min="1" max="1" width="13.33203125" style="95" customWidth="1"/>
    <col min="2" max="2" width="123.5546875" style="95" customWidth="1"/>
    <col min="3" max="16384" width="0" style="95" hidden="1"/>
  </cols>
  <sheetData>
    <row r="1" spans="1:2" ht="23.25" customHeight="1" x14ac:dyDescent="0.3">
      <c r="A1" s="251" t="s">
        <v>120</v>
      </c>
      <c r="B1" s="252" t="s">
        <v>291</v>
      </c>
    </row>
    <row r="2" spans="1:2" s="302" customFormat="1" ht="23.25" customHeight="1" x14ac:dyDescent="0.3">
      <c r="A2" s="302" t="s">
        <v>294</v>
      </c>
    </row>
    <row r="3" spans="1:2" s="305" customFormat="1" ht="105.75" customHeight="1" x14ac:dyDescent="0.3">
      <c r="A3" s="303" t="s">
        <v>243</v>
      </c>
      <c r="B3" s="304"/>
    </row>
    <row r="4" spans="1:2" s="308" customFormat="1" ht="3.9" customHeight="1" x14ac:dyDescent="0.3">
      <c r="A4" s="306"/>
      <c r="B4" s="307"/>
    </row>
    <row r="5" spans="1:2" s="311" customFormat="1" ht="15" customHeight="1" x14ac:dyDescent="0.3">
      <c r="A5" s="309" t="s">
        <v>116</v>
      </c>
      <c r="B5" s="310"/>
    </row>
    <row r="6" spans="1:2" s="314" customFormat="1" ht="9.75" customHeight="1" x14ac:dyDescent="0.3">
      <c r="A6" s="312"/>
      <c r="B6" s="313"/>
    </row>
    <row r="7" spans="1:2" s="283" customFormat="1" ht="45.75" customHeight="1" x14ac:dyDescent="0.3">
      <c r="A7" s="281" t="s">
        <v>244</v>
      </c>
      <c r="B7" s="282"/>
    </row>
    <row r="8" spans="1:2" s="301" customFormat="1" ht="3.9" customHeight="1" x14ac:dyDescent="0.3">
      <c r="A8" s="315"/>
      <c r="B8" s="316"/>
    </row>
    <row r="9" spans="1:2" s="298" customFormat="1" ht="45.75" customHeight="1" x14ac:dyDescent="0.3">
      <c r="A9" s="270" t="s">
        <v>293</v>
      </c>
      <c r="B9" s="271"/>
    </row>
    <row r="10" spans="1:2" s="298" customFormat="1" ht="3.9" customHeight="1" x14ac:dyDescent="0.3">
      <c r="A10" s="270"/>
      <c r="B10" s="271"/>
    </row>
    <row r="11" spans="1:2" ht="23.25" customHeight="1" x14ac:dyDescent="0.3">
      <c r="A11" s="249"/>
      <c r="B11" s="250" t="s">
        <v>245</v>
      </c>
    </row>
    <row r="12" spans="1:2" ht="3.9" customHeight="1" x14ac:dyDescent="0.3">
      <c r="A12" s="249"/>
      <c r="B12" s="250"/>
    </row>
    <row r="13" spans="1:2" ht="45" customHeight="1" x14ac:dyDescent="0.3">
      <c r="A13" s="249"/>
      <c r="B13" s="250" t="s">
        <v>246</v>
      </c>
    </row>
    <row r="14" spans="1:2" ht="3.9" customHeight="1" x14ac:dyDescent="0.3">
      <c r="A14" s="249"/>
      <c r="B14" s="250"/>
    </row>
    <row r="15" spans="1:2" ht="66" customHeight="1" x14ac:dyDescent="0.3">
      <c r="A15" s="249"/>
      <c r="B15" s="250" t="s">
        <v>247</v>
      </c>
    </row>
    <row r="16" spans="1:2" s="301" customFormat="1" ht="3.9" customHeight="1" x14ac:dyDescent="0.3">
      <c r="A16" s="299"/>
      <c r="B16" s="300"/>
    </row>
    <row r="17" spans="1:2" s="283" customFormat="1" ht="30" customHeight="1" x14ac:dyDescent="0.3">
      <c r="A17" s="281" t="s">
        <v>248</v>
      </c>
      <c r="B17" s="282"/>
    </row>
    <row r="18" spans="1:2" s="286" customFormat="1" ht="3.9" customHeight="1" x14ac:dyDescent="0.3">
      <c r="A18" s="284"/>
      <c r="B18" s="285"/>
    </row>
    <row r="19" spans="1:2" s="289" customFormat="1" ht="36" customHeight="1" x14ac:dyDescent="0.3">
      <c r="A19" s="287" t="s">
        <v>292</v>
      </c>
      <c r="B19" s="288"/>
    </row>
    <row r="20" spans="1:2" s="291" customFormat="1" ht="18" customHeight="1" x14ac:dyDescent="0.3">
      <c r="A20" s="290" t="s">
        <v>117</v>
      </c>
      <c r="B20" s="273"/>
    </row>
    <row r="21" spans="1:2" s="301" customFormat="1" ht="6.75" customHeight="1" x14ac:dyDescent="0.3">
      <c r="A21" s="315"/>
      <c r="B21" s="316"/>
    </row>
    <row r="22" spans="1:2" s="283" customFormat="1" ht="41.25" customHeight="1" x14ac:dyDescent="0.3">
      <c r="A22" s="281" t="s">
        <v>289</v>
      </c>
      <c r="B22" s="282"/>
    </row>
    <row r="23" spans="1:2" s="289" customFormat="1" ht="39" customHeight="1" x14ac:dyDescent="0.3">
      <c r="A23" s="287" t="s">
        <v>118</v>
      </c>
      <c r="B23" s="288"/>
    </row>
    <row r="24" spans="1:2" s="283" customFormat="1" ht="5.25" customHeight="1" x14ac:dyDescent="0.3">
      <c r="A24" s="281"/>
      <c r="B24" s="282"/>
    </row>
    <row r="25" spans="1:2" s="283" customFormat="1" ht="36" customHeight="1" x14ac:dyDescent="0.3">
      <c r="A25" s="281" t="s">
        <v>249</v>
      </c>
      <c r="B25" s="282"/>
    </row>
    <row r="26" spans="1:2" s="294" customFormat="1" ht="47.25" customHeight="1" x14ac:dyDescent="0.3">
      <c r="A26" s="292" t="s">
        <v>250</v>
      </c>
      <c r="B26" s="293"/>
    </row>
    <row r="27" spans="1:2" s="272" customFormat="1" ht="7.5" customHeight="1" x14ac:dyDescent="0.3">
      <c r="A27" s="270"/>
      <c r="B27" s="271"/>
    </row>
    <row r="28" spans="1:2" s="274" customFormat="1" ht="15" customHeight="1" x14ac:dyDescent="0.3">
      <c r="A28" s="273" t="s">
        <v>251</v>
      </c>
      <c r="B28" s="273"/>
    </row>
    <row r="29" spans="1:2" s="277" customFormat="1" ht="56.25" customHeight="1" x14ac:dyDescent="0.3">
      <c r="A29" s="275" t="s">
        <v>252</v>
      </c>
      <c r="B29" s="276"/>
    </row>
    <row r="30" spans="1:2" s="280" customFormat="1" ht="27" customHeight="1" x14ac:dyDescent="0.3">
      <c r="A30" s="278" t="s">
        <v>290</v>
      </c>
      <c r="B30" s="279"/>
    </row>
    <row r="31" spans="1:2" s="297" customFormat="1" ht="15" customHeight="1" x14ac:dyDescent="0.3">
      <c r="A31" s="295" t="s">
        <v>119</v>
      </c>
      <c r="B31" s="296"/>
    </row>
    <row r="32" spans="1:2"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customHeight="1" x14ac:dyDescent="0.3"/>
    <row r="105" ht="0" hidden="1" customHeight="1" x14ac:dyDescent="0.3"/>
    <row r="106" ht="0" hidden="1" customHeight="1" x14ac:dyDescent="0.3"/>
    <row r="107" ht="0" hidden="1" customHeight="1" x14ac:dyDescent="0.3"/>
    <row r="108" ht="0" hidden="1" customHeight="1" x14ac:dyDescent="0.3"/>
    <row r="109" ht="0" hidden="1" customHeight="1" x14ac:dyDescent="0.3"/>
    <row r="110" ht="0" hidden="1" customHeight="1" x14ac:dyDescent="0.3"/>
    <row r="111" ht="0" hidden="1" customHeight="1" x14ac:dyDescent="0.3"/>
    <row r="112" ht="0" hidden="1" customHeight="1" x14ac:dyDescent="0.3"/>
    <row r="113" ht="0" hidden="1" customHeight="1" x14ac:dyDescent="0.3"/>
  </sheetData>
  <sheetProtection password="CDF0" sheet="1" objects="1" scenarios="1" sort="0" autoFilter="0"/>
  <mergeCells count="25">
    <mergeCell ref="A31:XFD31"/>
    <mergeCell ref="A10:XFD10"/>
    <mergeCell ref="A16:XFD16"/>
    <mergeCell ref="A2:XFD2"/>
    <mergeCell ref="A3:XFD3"/>
    <mergeCell ref="A4:XFD4"/>
    <mergeCell ref="A5:XFD5"/>
    <mergeCell ref="A6:XFD6"/>
    <mergeCell ref="A7:XFD7"/>
    <mergeCell ref="A8:XFD8"/>
    <mergeCell ref="A9:XFD9"/>
    <mergeCell ref="A21:XFD21"/>
    <mergeCell ref="A22:XFD22"/>
    <mergeCell ref="A23:XFD23"/>
    <mergeCell ref="A24:XFD24"/>
    <mergeCell ref="A25:XFD25"/>
    <mergeCell ref="A27:XFD27"/>
    <mergeCell ref="A28:XFD28"/>
    <mergeCell ref="A29:XFD29"/>
    <mergeCell ref="A30:XFD30"/>
    <mergeCell ref="A17:XFD17"/>
    <mergeCell ref="A18:XFD18"/>
    <mergeCell ref="A19:XFD19"/>
    <mergeCell ref="A20:XFD20"/>
    <mergeCell ref="A26:XFD26"/>
  </mergeCells>
  <hyperlinks>
    <hyperlink ref="A1" location="Navigate!A1" display="Navigate" xr:uid="{00000000-0004-0000-0000-000000000000}"/>
    <hyperlink ref="A30:B30" r:id="rId1" display="Click Here to Report Issues or Provide Suggestions." xr:uid="{00000000-0004-0000-0000-000001000000}"/>
  </hyperlinks>
  <pageMargins left="0.25" right="0.25" top="0.75" bottom="0.75" header="0.3" footer="0.3"/>
  <pageSetup scale="74"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51" priority="23" operator="equal">
      <formula>"Clinical"</formula>
    </cfRule>
    <cfRule type="colorScale" priority="24">
      <colorScale>
        <cfvo type="min"/>
        <cfvo type="max"/>
        <color rgb="FFFF7128"/>
        <color rgb="FFFFEF9C"/>
      </colorScale>
    </cfRule>
  </conditionalFormatting>
  <conditionalFormatting sqref="M41">
    <cfRule type="cellIs" dxfId="350" priority="22" operator="greaterThan">
      <formula>15</formula>
    </cfRule>
  </conditionalFormatting>
  <conditionalFormatting sqref="N46">
    <cfRule type="cellIs" dxfId="349" priority="20" operator="equal">
      <formula>"Clinical"</formula>
    </cfRule>
    <cfRule type="colorScale" priority="21">
      <colorScale>
        <cfvo type="min"/>
        <cfvo type="max"/>
        <color rgb="FFFF7128"/>
        <color rgb="FFFFEF9C"/>
      </colorScale>
    </cfRule>
  </conditionalFormatting>
  <conditionalFormatting sqref="O41:O45 O14:O30">
    <cfRule type="cellIs" dxfId="348" priority="18" operator="lessThan">
      <formula>0</formula>
    </cfRule>
    <cfRule type="cellIs" dxfId="347" priority="19" operator="greaterThan">
      <formula>0</formula>
    </cfRule>
  </conditionalFormatting>
  <conditionalFormatting sqref="O46 O32:O38">
    <cfRule type="cellIs" dxfId="346" priority="16" operator="equal">
      <formula>"+"</formula>
    </cfRule>
    <cfRule type="cellIs" dxfId="345" priority="17" operator="equal">
      <formula>"-"</formula>
    </cfRule>
  </conditionalFormatting>
  <conditionalFormatting sqref="O41:O45 O14:O30">
    <cfRule type="cellIs" priority="10" stopIfTrue="1" operator="equal">
      <formula>" "</formula>
    </cfRule>
  </conditionalFormatting>
  <conditionalFormatting sqref="M43">
    <cfRule type="cellIs" dxfId="344" priority="9" operator="greaterThan">
      <formula>15</formula>
    </cfRule>
  </conditionalFormatting>
  <conditionalFormatting sqref="M44 M126">
    <cfRule type="cellIs" dxfId="343" priority="8" operator="greaterThan">
      <formula>15</formula>
    </cfRule>
  </conditionalFormatting>
  <conditionalFormatting sqref="S25">
    <cfRule type="expression" dxfId="342" priority="3">
      <formula>$R$24=1</formula>
    </cfRule>
  </conditionalFormatting>
  <conditionalFormatting sqref="S28">
    <cfRule type="expression" dxfId="341" priority="4">
      <formula>$R$27=1</formula>
    </cfRule>
  </conditionalFormatting>
  <conditionalFormatting sqref="S37">
    <cfRule type="expression" dxfId="340" priority="5">
      <formula>$R$36=1</formula>
    </cfRule>
  </conditionalFormatting>
  <conditionalFormatting sqref="S39">
    <cfRule type="expression" dxfId="339" priority="6">
      <formula>$B$27=1</formula>
    </cfRule>
  </conditionalFormatting>
  <conditionalFormatting sqref="H3:I3 M3:O3">
    <cfRule type="expression" dxfId="338" priority="1" stopIfTrue="1">
      <formula>AND($H$3&lt;&gt;"",$M$3&lt;&gt;"")</formula>
    </cfRule>
    <cfRule type="expression" dxfId="337"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900-000000000000}">
      <formula1>0</formula1>
      <formula2>3</formula2>
    </dataValidation>
    <dataValidation type="list" allowBlank="1" showInputMessage="1" showErrorMessage="1" error="Enter the number 1 if applicable. Otherwise leave blank." sqref="R22:R24 R26:R27 R29:R36 R38" xr:uid="{00000000-0002-0000-0900-000001000000}">
      <formula1>"1"</formula1>
    </dataValidation>
    <dataValidation type="list" allowBlank="1" showInputMessage="1" showErrorMessage="1" sqref="S17" xr:uid="{00000000-0002-0000-0900-000002000000}">
      <formula1>Hispanic</formula1>
    </dataValidation>
    <dataValidation type="list" allowBlank="1" showInputMessage="1" showErrorMessage="1" sqref="S4:S6" xr:uid="{00000000-0002-0000-0900-000003000000}">
      <formula1>SystemInvolvement</formula1>
    </dataValidation>
    <dataValidation type="list" allowBlank="1" showInputMessage="1" showErrorMessage="1" sqref="C6" xr:uid="{00000000-0002-0000-0900-000004000000}">
      <formula1>Household</formula1>
    </dataValidation>
    <dataValidation type="list" allowBlank="1" showInputMessage="1" showErrorMessage="1" sqref="M3:O3" xr:uid="{00000000-0002-0000-0900-000005000000}">
      <formula1>ClosureStatus</formula1>
    </dataValidation>
    <dataValidation type="list" allowBlank="1" showInputMessage="1" showErrorMessage="1" sqref="M10" xr:uid="{00000000-0002-0000-0900-000006000000}">
      <formula1>Location</formula1>
    </dataValidation>
    <dataValidation type="list" allowBlank="1" showInputMessage="1" showErrorMessage="1" sqref="L9" xr:uid="{00000000-0002-0000-0900-000007000000}">
      <formula1>TraumaSpecific</formula1>
    </dataValidation>
    <dataValidation type="list" allowBlank="1" showInputMessage="1" showErrorMessage="1" sqref="L8" xr:uid="{00000000-0002-0000-0900-000008000000}">
      <formula1>TraumaGeneral</formula1>
    </dataValidation>
    <dataValidation type="list" allowBlank="1" showInputMessage="1" showErrorMessage="1" sqref="E8:E9" xr:uid="{00000000-0002-0000-0900-000009000000}">
      <formula1>ReferralSource</formula1>
    </dataValidation>
    <dataValidation type="list" allowBlank="1" showInputMessage="1" showErrorMessage="1" sqref="H4" xr:uid="{00000000-0002-0000-0900-00000A000000}">
      <formula1>Gender</formula1>
    </dataValidation>
    <dataValidation type="list" allowBlank="1" showInputMessage="1" showErrorMessage="1" sqref="E5" xr:uid="{00000000-0002-0000-0900-00000B000000}">
      <formula1>Language</formula1>
    </dataValidation>
    <dataValidation type="list" allowBlank="1" showErrorMessage="1" errorTitle="Choose y or n" error="y - yes_x000a_n - no" promptTitle="Please choose Yes or No" prompt="Please choose Yes or No" sqref="M32:N38" xr:uid="{00000000-0002-0000-0900-00000C000000}">
      <formula1>"y,n,Y,N"</formula1>
    </dataValidation>
    <dataValidation type="date" allowBlank="1" showInputMessage="1" showErrorMessage="1" errorTitle="Enter valid date" error="Must be between 1/1/1990 and 12/31/2030" sqref="C3:D3 C10:D10 G10:H10 H3:I3" xr:uid="{00000000-0002-0000-0900-00000D000000}">
      <formula1>32874</formula1>
      <formula2>47848</formula2>
    </dataValidation>
  </dataValidations>
  <hyperlinks>
    <hyperlink ref="A1" location="Navigate!A1" display="*" xr:uid="{00000000-0004-0000-09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3" id="{C5304006-CDF1-4F17-B54E-1EEBDE4FD6E2}">
            <xm:f>$S$17=lists!$F$33</xm:f>
            <x14:dxf>
              <fill>
                <patternFill>
                  <bgColor rgb="FFFFFF99"/>
                </patternFill>
              </fill>
            </x14:dxf>
          </x14:cfRule>
          <xm:sqref>S18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35" priority="23" operator="equal">
      <formula>"Clinical"</formula>
    </cfRule>
    <cfRule type="colorScale" priority="24">
      <colorScale>
        <cfvo type="min"/>
        <cfvo type="max"/>
        <color rgb="FFFF7128"/>
        <color rgb="FFFFEF9C"/>
      </colorScale>
    </cfRule>
  </conditionalFormatting>
  <conditionalFormatting sqref="M41">
    <cfRule type="cellIs" dxfId="334" priority="22" operator="greaterThan">
      <formula>15</formula>
    </cfRule>
  </conditionalFormatting>
  <conditionalFormatting sqref="N46">
    <cfRule type="cellIs" dxfId="333" priority="20" operator="equal">
      <formula>"Clinical"</formula>
    </cfRule>
    <cfRule type="colorScale" priority="21">
      <colorScale>
        <cfvo type="min"/>
        <cfvo type="max"/>
        <color rgb="FFFF7128"/>
        <color rgb="FFFFEF9C"/>
      </colorScale>
    </cfRule>
  </conditionalFormatting>
  <conditionalFormatting sqref="O41:O45 O14:O30">
    <cfRule type="cellIs" dxfId="332" priority="18" operator="lessThan">
      <formula>0</formula>
    </cfRule>
    <cfRule type="cellIs" dxfId="331" priority="19" operator="greaterThan">
      <formula>0</formula>
    </cfRule>
  </conditionalFormatting>
  <conditionalFormatting sqref="O46 O32:O38">
    <cfRule type="cellIs" dxfId="330" priority="16" operator="equal">
      <formula>"+"</formula>
    </cfRule>
    <cfRule type="cellIs" dxfId="329" priority="17" operator="equal">
      <formula>"-"</formula>
    </cfRule>
  </conditionalFormatting>
  <conditionalFormatting sqref="O41:O45 O14:O30">
    <cfRule type="cellIs" priority="10" stopIfTrue="1" operator="equal">
      <formula>" "</formula>
    </cfRule>
  </conditionalFormatting>
  <conditionalFormatting sqref="M43">
    <cfRule type="cellIs" dxfId="328" priority="9" operator="greaterThan">
      <formula>15</formula>
    </cfRule>
  </conditionalFormatting>
  <conditionalFormatting sqref="M44 M126">
    <cfRule type="cellIs" dxfId="327" priority="8" operator="greaterThan">
      <formula>15</formula>
    </cfRule>
  </conditionalFormatting>
  <conditionalFormatting sqref="S25">
    <cfRule type="expression" dxfId="326" priority="3">
      <formula>$R$24=1</formula>
    </cfRule>
  </conditionalFormatting>
  <conditionalFormatting sqref="S28">
    <cfRule type="expression" dxfId="325" priority="4">
      <formula>$R$27=1</formula>
    </cfRule>
  </conditionalFormatting>
  <conditionalFormatting sqref="S37">
    <cfRule type="expression" dxfId="324" priority="5">
      <formula>$R$36=1</formula>
    </cfRule>
  </conditionalFormatting>
  <conditionalFormatting sqref="S39">
    <cfRule type="expression" dxfId="323" priority="6">
      <formula>$B$27=1</formula>
    </cfRule>
  </conditionalFormatting>
  <conditionalFormatting sqref="H3:I3 M3:O3">
    <cfRule type="expression" dxfId="322" priority="1" stopIfTrue="1">
      <formula>AND($H$3&lt;&gt;"",$M$3&lt;&gt;"")</formula>
    </cfRule>
    <cfRule type="expression" dxfId="321"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A00-000000000000}">
      <formula1>0</formula1>
      <formula2>3</formula2>
    </dataValidation>
    <dataValidation type="list" allowBlank="1" showInputMessage="1" showErrorMessage="1" error="Enter the number 1 if applicable. Otherwise leave blank." sqref="R22:R24 R26:R27 R29:R36 R38" xr:uid="{00000000-0002-0000-0A00-000001000000}">
      <formula1>"1"</formula1>
    </dataValidation>
    <dataValidation type="list" allowBlank="1" showInputMessage="1" showErrorMessage="1" sqref="S17" xr:uid="{00000000-0002-0000-0A00-000002000000}">
      <formula1>Hispanic</formula1>
    </dataValidation>
    <dataValidation type="list" allowBlank="1" showInputMessage="1" showErrorMessage="1" sqref="S4:S6" xr:uid="{00000000-0002-0000-0A00-000003000000}">
      <formula1>SystemInvolvement</formula1>
    </dataValidation>
    <dataValidation type="list" allowBlank="1" showInputMessage="1" showErrorMessage="1" sqref="C6" xr:uid="{00000000-0002-0000-0A00-000004000000}">
      <formula1>Household</formula1>
    </dataValidation>
    <dataValidation type="list" allowBlank="1" showInputMessage="1" showErrorMessage="1" sqref="M3:O3" xr:uid="{00000000-0002-0000-0A00-000005000000}">
      <formula1>ClosureStatus</formula1>
    </dataValidation>
    <dataValidation type="list" allowBlank="1" showInputMessage="1" showErrorMessage="1" sqref="M10" xr:uid="{00000000-0002-0000-0A00-000006000000}">
      <formula1>Location</formula1>
    </dataValidation>
    <dataValidation type="list" allowBlank="1" showInputMessage="1" showErrorMessage="1" sqref="L9" xr:uid="{00000000-0002-0000-0A00-000007000000}">
      <formula1>TraumaSpecific</formula1>
    </dataValidation>
    <dataValidation type="list" allowBlank="1" showInputMessage="1" showErrorMessage="1" sqref="L8" xr:uid="{00000000-0002-0000-0A00-000008000000}">
      <formula1>TraumaGeneral</formula1>
    </dataValidation>
    <dataValidation type="list" allowBlank="1" showInputMessage="1" showErrorMessage="1" sqref="E8:E9" xr:uid="{00000000-0002-0000-0A00-000009000000}">
      <formula1>ReferralSource</formula1>
    </dataValidation>
    <dataValidation type="list" allowBlank="1" showInputMessage="1" showErrorMessage="1" sqref="H4" xr:uid="{00000000-0002-0000-0A00-00000A000000}">
      <formula1>Gender</formula1>
    </dataValidation>
    <dataValidation type="list" allowBlank="1" showInputMessage="1" showErrorMessage="1" sqref="E5" xr:uid="{00000000-0002-0000-0A00-00000B000000}">
      <formula1>Language</formula1>
    </dataValidation>
    <dataValidation type="list" allowBlank="1" showErrorMessage="1" errorTitle="Choose y or n" error="y - yes_x000a_n - no" promptTitle="Please choose Yes or No" prompt="Please choose Yes or No" sqref="M32:N38" xr:uid="{00000000-0002-0000-0A00-00000C000000}">
      <formula1>"y,n,Y,N"</formula1>
    </dataValidation>
    <dataValidation type="date" allowBlank="1" showInputMessage="1" showErrorMessage="1" errorTitle="Enter valid date" error="Must be between 1/1/1990 and 12/31/2030" sqref="C3:D3 C10:D10 G10:H10 H3:I3" xr:uid="{00000000-0002-0000-0A00-00000D000000}">
      <formula1>32874</formula1>
      <formula2>47848</formula2>
    </dataValidation>
  </dataValidations>
  <hyperlinks>
    <hyperlink ref="A1" location="Navigate!A1" display="*" xr:uid="{00000000-0004-0000-0A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4" id="{D055D515-AFF6-4D9F-A72F-A30A995C8DA9}">
            <xm:f>$S$17=lists!$F$33</xm:f>
            <x14:dxf>
              <fill>
                <patternFill>
                  <bgColor rgb="FFFFFF99"/>
                </patternFill>
              </fill>
            </x14:dxf>
          </x14:cfRule>
          <xm:sqref>S18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19" priority="23" operator="equal">
      <formula>"Clinical"</formula>
    </cfRule>
    <cfRule type="colorScale" priority="24">
      <colorScale>
        <cfvo type="min"/>
        <cfvo type="max"/>
        <color rgb="FFFF7128"/>
        <color rgb="FFFFEF9C"/>
      </colorScale>
    </cfRule>
  </conditionalFormatting>
  <conditionalFormatting sqref="M41">
    <cfRule type="cellIs" dxfId="318" priority="22" operator="greaterThan">
      <formula>15</formula>
    </cfRule>
  </conditionalFormatting>
  <conditionalFormatting sqref="N46">
    <cfRule type="cellIs" dxfId="317" priority="20" operator="equal">
      <formula>"Clinical"</formula>
    </cfRule>
    <cfRule type="colorScale" priority="21">
      <colorScale>
        <cfvo type="min"/>
        <cfvo type="max"/>
        <color rgb="FFFF7128"/>
        <color rgb="FFFFEF9C"/>
      </colorScale>
    </cfRule>
  </conditionalFormatting>
  <conditionalFormatting sqref="O41:O45 O14:O30">
    <cfRule type="cellIs" dxfId="316" priority="18" operator="lessThan">
      <formula>0</formula>
    </cfRule>
    <cfRule type="cellIs" dxfId="315" priority="19" operator="greaterThan">
      <formula>0</formula>
    </cfRule>
  </conditionalFormatting>
  <conditionalFormatting sqref="O46 O32:O38">
    <cfRule type="cellIs" dxfId="314" priority="16" operator="equal">
      <formula>"+"</formula>
    </cfRule>
    <cfRule type="cellIs" dxfId="313" priority="17" operator="equal">
      <formula>"-"</formula>
    </cfRule>
  </conditionalFormatting>
  <conditionalFormatting sqref="O41:O45 O14:O30">
    <cfRule type="cellIs" priority="10" stopIfTrue="1" operator="equal">
      <formula>" "</formula>
    </cfRule>
  </conditionalFormatting>
  <conditionalFormatting sqref="M43">
    <cfRule type="cellIs" dxfId="312" priority="9" operator="greaterThan">
      <formula>15</formula>
    </cfRule>
  </conditionalFormatting>
  <conditionalFormatting sqref="M44 M126">
    <cfRule type="cellIs" dxfId="311" priority="8" operator="greaterThan">
      <formula>15</formula>
    </cfRule>
  </conditionalFormatting>
  <conditionalFormatting sqref="S25">
    <cfRule type="expression" dxfId="310" priority="3">
      <formula>$R$24=1</formula>
    </cfRule>
  </conditionalFormatting>
  <conditionalFormatting sqref="S28">
    <cfRule type="expression" dxfId="309" priority="4">
      <formula>$R$27=1</formula>
    </cfRule>
  </conditionalFormatting>
  <conditionalFormatting sqref="S37">
    <cfRule type="expression" dxfId="308" priority="5">
      <formula>$R$36=1</formula>
    </cfRule>
  </conditionalFormatting>
  <conditionalFormatting sqref="S39">
    <cfRule type="expression" dxfId="307" priority="6">
      <formula>$B$27=1</formula>
    </cfRule>
  </conditionalFormatting>
  <conditionalFormatting sqref="H3:I3 M3:O3">
    <cfRule type="expression" dxfId="306" priority="1" stopIfTrue="1">
      <formula>AND($H$3&lt;&gt;"",$M$3&lt;&gt;"")</formula>
    </cfRule>
    <cfRule type="expression" dxfId="305"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B00-000000000000}">
      <formula1>0</formula1>
      <formula2>3</formula2>
    </dataValidation>
    <dataValidation type="list" allowBlank="1" showInputMessage="1" showErrorMessage="1" error="Enter the number 1 if applicable. Otherwise leave blank." sqref="R22:R24 R26:R27 R29:R36 R38" xr:uid="{00000000-0002-0000-0B00-000001000000}">
      <formula1>"1"</formula1>
    </dataValidation>
    <dataValidation type="list" allowBlank="1" showInputMessage="1" showErrorMessage="1" sqref="S17" xr:uid="{00000000-0002-0000-0B00-000002000000}">
      <formula1>Hispanic</formula1>
    </dataValidation>
    <dataValidation type="list" allowBlank="1" showInputMessage="1" showErrorMessage="1" sqref="S4:S6" xr:uid="{00000000-0002-0000-0B00-000003000000}">
      <formula1>SystemInvolvement</formula1>
    </dataValidation>
    <dataValidation type="list" allowBlank="1" showInputMessage="1" showErrorMessage="1" sqref="C6" xr:uid="{00000000-0002-0000-0B00-000004000000}">
      <formula1>Household</formula1>
    </dataValidation>
    <dataValidation type="list" allowBlank="1" showInputMessage="1" showErrorMessage="1" sqref="M3:O3" xr:uid="{00000000-0002-0000-0B00-000005000000}">
      <formula1>ClosureStatus</formula1>
    </dataValidation>
    <dataValidation type="list" allowBlank="1" showInputMessage="1" showErrorMessage="1" sqref="M10" xr:uid="{00000000-0002-0000-0B00-000006000000}">
      <formula1>Location</formula1>
    </dataValidation>
    <dataValidation type="list" allowBlank="1" showInputMessage="1" showErrorMessage="1" sqref="L9" xr:uid="{00000000-0002-0000-0B00-000007000000}">
      <formula1>TraumaSpecific</formula1>
    </dataValidation>
    <dataValidation type="list" allowBlank="1" showInputMessage="1" showErrorMessage="1" sqref="L8" xr:uid="{00000000-0002-0000-0B00-000008000000}">
      <formula1>TraumaGeneral</formula1>
    </dataValidation>
    <dataValidation type="list" allowBlank="1" showInputMessage="1" showErrorMessage="1" sqref="E8:E9" xr:uid="{00000000-0002-0000-0B00-000009000000}">
      <formula1>ReferralSource</formula1>
    </dataValidation>
    <dataValidation type="list" allowBlank="1" showInputMessage="1" showErrorMessage="1" sqref="H4" xr:uid="{00000000-0002-0000-0B00-00000A000000}">
      <formula1>Gender</formula1>
    </dataValidation>
    <dataValidation type="list" allowBlank="1" showInputMessage="1" showErrorMessage="1" sqref="E5" xr:uid="{00000000-0002-0000-0B00-00000B000000}">
      <formula1>Language</formula1>
    </dataValidation>
    <dataValidation type="list" allowBlank="1" showErrorMessage="1" errorTitle="Choose y or n" error="y - yes_x000a_n - no" promptTitle="Please choose Yes or No" prompt="Please choose Yes or No" sqref="M32:N38" xr:uid="{00000000-0002-0000-0B00-00000C000000}">
      <formula1>"y,n,Y,N"</formula1>
    </dataValidation>
    <dataValidation type="date" allowBlank="1" showInputMessage="1" showErrorMessage="1" errorTitle="Enter valid date" error="Must be between 1/1/1990 and 12/31/2030" sqref="C3:D3 C10:D10 G10:H10 H3:I3" xr:uid="{00000000-0002-0000-0B00-00000D000000}">
      <formula1>32874</formula1>
      <formula2>47848</formula2>
    </dataValidation>
  </dataValidations>
  <hyperlinks>
    <hyperlink ref="A1" location="Navigate!A1" display="*" xr:uid="{00000000-0004-0000-0B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5" id="{61331DD1-E34C-48C8-B19C-25B764BCBDEC}">
            <xm:f>$S$17=lists!$F$33</xm:f>
            <x14:dxf>
              <fill>
                <patternFill>
                  <bgColor rgb="FFFFFF99"/>
                </patternFill>
              </fill>
            </x14:dxf>
          </x14:cfRule>
          <xm:sqref>S18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03" priority="23" operator="equal">
      <formula>"Clinical"</formula>
    </cfRule>
    <cfRule type="colorScale" priority="24">
      <colorScale>
        <cfvo type="min"/>
        <cfvo type="max"/>
        <color rgb="FFFF7128"/>
        <color rgb="FFFFEF9C"/>
      </colorScale>
    </cfRule>
  </conditionalFormatting>
  <conditionalFormatting sqref="M41">
    <cfRule type="cellIs" dxfId="302" priority="22" operator="greaterThan">
      <formula>15</formula>
    </cfRule>
  </conditionalFormatting>
  <conditionalFormatting sqref="N46">
    <cfRule type="cellIs" dxfId="301" priority="20" operator="equal">
      <formula>"Clinical"</formula>
    </cfRule>
    <cfRule type="colorScale" priority="21">
      <colorScale>
        <cfvo type="min"/>
        <cfvo type="max"/>
        <color rgb="FFFF7128"/>
        <color rgb="FFFFEF9C"/>
      </colorScale>
    </cfRule>
  </conditionalFormatting>
  <conditionalFormatting sqref="O41:O45 O14:O30">
    <cfRule type="cellIs" dxfId="300" priority="18" operator="lessThan">
      <formula>0</formula>
    </cfRule>
    <cfRule type="cellIs" dxfId="299" priority="19" operator="greaterThan">
      <formula>0</formula>
    </cfRule>
  </conditionalFormatting>
  <conditionalFormatting sqref="O46 O32:O38">
    <cfRule type="cellIs" dxfId="298" priority="16" operator="equal">
      <formula>"+"</formula>
    </cfRule>
    <cfRule type="cellIs" dxfId="297" priority="17" operator="equal">
      <formula>"-"</formula>
    </cfRule>
  </conditionalFormatting>
  <conditionalFormatting sqref="O41:O45 O14:O30">
    <cfRule type="cellIs" priority="10" stopIfTrue="1" operator="equal">
      <formula>" "</formula>
    </cfRule>
  </conditionalFormatting>
  <conditionalFormatting sqref="M43">
    <cfRule type="cellIs" dxfId="296" priority="9" operator="greaterThan">
      <formula>15</formula>
    </cfRule>
  </conditionalFormatting>
  <conditionalFormatting sqref="M44 M126">
    <cfRule type="cellIs" dxfId="295" priority="8" operator="greaterThan">
      <formula>15</formula>
    </cfRule>
  </conditionalFormatting>
  <conditionalFormatting sqref="S25">
    <cfRule type="expression" dxfId="294" priority="3">
      <formula>$R$24=1</formula>
    </cfRule>
  </conditionalFormatting>
  <conditionalFormatting sqref="S28">
    <cfRule type="expression" dxfId="293" priority="4">
      <formula>$R$27=1</formula>
    </cfRule>
  </conditionalFormatting>
  <conditionalFormatting sqref="S37">
    <cfRule type="expression" dxfId="292" priority="5">
      <formula>$R$36=1</formula>
    </cfRule>
  </conditionalFormatting>
  <conditionalFormatting sqref="S39">
    <cfRule type="expression" dxfId="291" priority="6">
      <formula>$B$27=1</formula>
    </cfRule>
  </conditionalFormatting>
  <conditionalFormatting sqref="H3:I3 M3:O3">
    <cfRule type="expression" dxfId="290" priority="1" stopIfTrue="1">
      <formula>AND($H$3&lt;&gt;"",$M$3&lt;&gt;"")</formula>
    </cfRule>
    <cfRule type="expression" dxfId="289"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C00-000000000000}">
      <formula1>0</formula1>
      <formula2>3</formula2>
    </dataValidation>
    <dataValidation type="list" allowBlank="1" showInputMessage="1" showErrorMessage="1" error="Enter the number 1 if applicable. Otherwise leave blank." sqref="R22:R24 R26:R27 R29:R36 R38" xr:uid="{00000000-0002-0000-0C00-000001000000}">
      <formula1>"1"</formula1>
    </dataValidation>
    <dataValidation type="list" allowBlank="1" showInputMessage="1" showErrorMessage="1" sqref="S17" xr:uid="{00000000-0002-0000-0C00-000002000000}">
      <formula1>Hispanic</formula1>
    </dataValidation>
    <dataValidation type="list" allowBlank="1" showInputMessage="1" showErrorMessage="1" sqref="S4:S6" xr:uid="{00000000-0002-0000-0C00-000003000000}">
      <formula1>SystemInvolvement</formula1>
    </dataValidation>
    <dataValidation type="list" allowBlank="1" showInputMessage="1" showErrorMessage="1" sqref="C6" xr:uid="{00000000-0002-0000-0C00-000004000000}">
      <formula1>Household</formula1>
    </dataValidation>
    <dataValidation type="list" allowBlank="1" showInputMessage="1" showErrorMessage="1" sqref="M3:O3" xr:uid="{00000000-0002-0000-0C00-000005000000}">
      <formula1>ClosureStatus</formula1>
    </dataValidation>
    <dataValidation type="list" allowBlank="1" showInputMessage="1" showErrorMessage="1" sqref="M10" xr:uid="{00000000-0002-0000-0C00-000006000000}">
      <formula1>Location</formula1>
    </dataValidation>
    <dataValidation type="list" allowBlank="1" showInputMessage="1" showErrorMessage="1" sqref="L9" xr:uid="{00000000-0002-0000-0C00-000007000000}">
      <formula1>TraumaSpecific</formula1>
    </dataValidation>
    <dataValidation type="list" allowBlank="1" showInputMessage="1" showErrorMessage="1" sqref="L8" xr:uid="{00000000-0002-0000-0C00-000008000000}">
      <formula1>TraumaGeneral</formula1>
    </dataValidation>
    <dataValidation type="list" allowBlank="1" showInputMessage="1" showErrorMessage="1" sqref="E8:E9" xr:uid="{00000000-0002-0000-0C00-000009000000}">
      <formula1>ReferralSource</formula1>
    </dataValidation>
    <dataValidation type="list" allowBlank="1" showInputMessage="1" showErrorMessage="1" sqref="H4" xr:uid="{00000000-0002-0000-0C00-00000A000000}">
      <formula1>Gender</formula1>
    </dataValidation>
    <dataValidation type="list" allowBlank="1" showInputMessage="1" showErrorMessage="1" sqref="E5" xr:uid="{00000000-0002-0000-0C00-00000B000000}">
      <formula1>Language</formula1>
    </dataValidation>
    <dataValidation type="list" allowBlank="1" showErrorMessage="1" errorTitle="Choose y or n" error="y - yes_x000a_n - no" promptTitle="Please choose Yes or No" prompt="Please choose Yes or No" sqref="M32:N38" xr:uid="{00000000-0002-0000-0C00-00000C000000}">
      <formula1>"y,n,Y,N"</formula1>
    </dataValidation>
    <dataValidation type="date" allowBlank="1" showInputMessage="1" showErrorMessage="1" errorTitle="Enter valid date" error="Must be between 1/1/1990 and 12/31/2030" sqref="C3:D3 C10:D10 G10:H10 H3:I3" xr:uid="{00000000-0002-0000-0C00-00000D000000}">
      <formula1>32874</formula1>
      <formula2>47848</formula2>
    </dataValidation>
  </dataValidations>
  <hyperlinks>
    <hyperlink ref="A1" location="Navigate!A1" display="*" xr:uid="{00000000-0004-0000-0C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6" id="{A9F849AE-B5B2-437A-AEA1-6417FE31463A}">
            <xm:f>$S$17=lists!$F$33</xm:f>
            <x14:dxf>
              <fill>
                <patternFill>
                  <bgColor rgb="FFFFFF99"/>
                </patternFill>
              </fill>
            </x14:dxf>
          </x14:cfRule>
          <xm:sqref>S18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87" priority="23" operator="equal">
      <formula>"Clinical"</formula>
    </cfRule>
    <cfRule type="colorScale" priority="24">
      <colorScale>
        <cfvo type="min"/>
        <cfvo type="max"/>
        <color rgb="FFFF7128"/>
        <color rgb="FFFFEF9C"/>
      </colorScale>
    </cfRule>
  </conditionalFormatting>
  <conditionalFormatting sqref="M41">
    <cfRule type="cellIs" dxfId="286" priority="22" operator="greaterThan">
      <formula>15</formula>
    </cfRule>
  </conditionalFormatting>
  <conditionalFormatting sqref="N46">
    <cfRule type="cellIs" dxfId="285" priority="20" operator="equal">
      <formula>"Clinical"</formula>
    </cfRule>
    <cfRule type="colorScale" priority="21">
      <colorScale>
        <cfvo type="min"/>
        <cfvo type="max"/>
        <color rgb="FFFF7128"/>
        <color rgb="FFFFEF9C"/>
      </colorScale>
    </cfRule>
  </conditionalFormatting>
  <conditionalFormatting sqref="O41:O45 O14:O30">
    <cfRule type="cellIs" dxfId="284" priority="18" operator="lessThan">
      <formula>0</formula>
    </cfRule>
    <cfRule type="cellIs" dxfId="283" priority="19" operator="greaterThan">
      <formula>0</formula>
    </cfRule>
  </conditionalFormatting>
  <conditionalFormatting sqref="O46 O32:O38">
    <cfRule type="cellIs" dxfId="282" priority="16" operator="equal">
      <formula>"+"</formula>
    </cfRule>
    <cfRule type="cellIs" dxfId="281" priority="17" operator="equal">
      <formula>"-"</formula>
    </cfRule>
  </conditionalFormatting>
  <conditionalFormatting sqref="O41:O45 O14:O30">
    <cfRule type="cellIs" priority="10" stopIfTrue="1" operator="equal">
      <formula>" "</formula>
    </cfRule>
  </conditionalFormatting>
  <conditionalFormatting sqref="M43">
    <cfRule type="cellIs" dxfId="280" priority="9" operator="greaterThan">
      <formula>15</formula>
    </cfRule>
  </conditionalFormatting>
  <conditionalFormatting sqref="M44 M126">
    <cfRule type="cellIs" dxfId="279" priority="8" operator="greaterThan">
      <formula>15</formula>
    </cfRule>
  </conditionalFormatting>
  <conditionalFormatting sqref="S25">
    <cfRule type="expression" dxfId="278" priority="3">
      <formula>$R$24=1</formula>
    </cfRule>
  </conditionalFormatting>
  <conditionalFormatting sqref="S28">
    <cfRule type="expression" dxfId="277" priority="4">
      <formula>$R$27=1</formula>
    </cfRule>
  </conditionalFormatting>
  <conditionalFormatting sqref="S37">
    <cfRule type="expression" dxfId="276" priority="5">
      <formula>$R$36=1</formula>
    </cfRule>
  </conditionalFormatting>
  <conditionalFormatting sqref="S39">
    <cfRule type="expression" dxfId="275" priority="6">
      <formula>$B$27=1</formula>
    </cfRule>
  </conditionalFormatting>
  <conditionalFormatting sqref="H3:I3 M3:O3">
    <cfRule type="expression" dxfId="274" priority="1" stopIfTrue="1">
      <formula>AND($H$3&lt;&gt;"",$M$3&lt;&gt;"")</formula>
    </cfRule>
    <cfRule type="expression" dxfId="273"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D00-000000000000}">
      <formula1>0</formula1>
      <formula2>3</formula2>
    </dataValidation>
    <dataValidation type="list" allowBlank="1" showInputMessage="1" showErrorMessage="1" error="Enter the number 1 if applicable. Otherwise leave blank." sqref="R22:R24 R26:R27 R29:R36 R38" xr:uid="{00000000-0002-0000-0D00-000001000000}">
      <formula1>"1"</formula1>
    </dataValidation>
    <dataValidation type="list" allowBlank="1" showInputMessage="1" showErrorMessage="1" sqref="S17" xr:uid="{00000000-0002-0000-0D00-000002000000}">
      <formula1>Hispanic</formula1>
    </dataValidation>
    <dataValidation type="list" allowBlank="1" showInputMessage="1" showErrorMessage="1" sqref="S4:S6" xr:uid="{00000000-0002-0000-0D00-000003000000}">
      <formula1>SystemInvolvement</formula1>
    </dataValidation>
    <dataValidation type="list" allowBlank="1" showInputMessage="1" showErrorMessage="1" sqref="C6" xr:uid="{00000000-0002-0000-0D00-000004000000}">
      <formula1>Household</formula1>
    </dataValidation>
    <dataValidation type="list" allowBlank="1" showInputMessage="1" showErrorMessage="1" sqref="M3:O3" xr:uid="{00000000-0002-0000-0D00-000005000000}">
      <formula1>ClosureStatus</formula1>
    </dataValidation>
    <dataValidation type="list" allowBlank="1" showInputMessage="1" showErrorMessage="1" sqref="M10" xr:uid="{00000000-0002-0000-0D00-000006000000}">
      <formula1>Location</formula1>
    </dataValidation>
    <dataValidation type="list" allowBlank="1" showInputMessage="1" showErrorMessage="1" sqref="L9" xr:uid="{00000000-0002-0000-0D00-000007000000}">
      <formula1>TraumaSpecific</formula1>
    </dataValidation>
    <dataValidation type="list" allowBlank="1" showInputMessage="1" showErrorMessage="1" sqref="L8" xr:uid="{00000000-0002-0000-0D00-000008000000}">
      <formula1>TraumaGeneral</formula1>
    </dataValidation>
    <dataValidation type="list" allowBlank="1" showInputMessage="1" showErrorMessage="1" sqref="E8:E9" xr:uid="{00000000-0002-0000-0D00-000009000000}">
      <formula1>ReferralSource</formula1>
    </dataValidation>
    <dataValidation type="list" allowBlank="1" showInputMessage="1" showErrorMessage="1" sqref="H4" xr:uid="{00000000-0002-0000-0D00-00000A000000}">
      <formula1>Gender</formula1>
    </dataValidation>
    <dataValidation type="list" allowBlank="1" showInputMessage="1" showErrorMessage="1" sqref="E5" xr:uid="{00000000-0002-0000-0D00-00000B000000}">
      <formula1>Language</formula1>
    </dataValidation>
    <dataValidation type="list" allowBlank="1" showErrorMessage="1" errorTitle="Choose y or n" error="y - yes_x000a_n - no" promptTitle="Please choose Yes or No" prompt="Please choose Yes or No" sqref="M32:N38" xr:uid="{00000000-0002-0000-0D00-00000C000000}">
      <formula1>"y,n,Y,N"</formula1>
    </dataValidation>
    <dataValidation type="date" allowBlank="1" showInputMessage="1" showErrorMessage="1" errorTitle="Enter valid date" error="Must be between 1/1/1990 and 12/31/2030" sqref="C3:D3 C10:D10 G10:H10 H3:I3" xr:uid="{00000000-0002-0000-0D00-00000D000000}">
      <formula1>32874</formula1>
      <formula2>47848</formula2>
    </dataValidation>
  </dataValidations>
  <hyperlinks>
    <hyperlink ref="A1" location="Navigate!A1" display="*" xr:uid="{00000000-0004-0000-0D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7" id="{0EE205AB-A0D7-403F-ADB8-F20F7714BAF5}">
            <xm:f>$S$17=lists!$F$33</xm:f>
            <x14:dxf>
              <fill>
                <patternFill>
                  <bgColor rgb="FFFFFF99"/>
                </patternFill>
              </fill>
            </x14:dxf>
          </x14:cfRule>
          <xm:sqref>S18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71" priority="23" operator="equal">
      <formula>"Clinical"</formula>
    </cfRule>
    <cfRule type="colorScale" priority="24">
      <colorScale>
        <cfvo type="min"/>
        <cfvo type="max"/>
        <color rgb="FFFF7128"/>
        <color rgb="FFFFEF9C"/>
      </colorScale>
    </cfRule>
  </conditionalFormatting>
  <conditionalFormatting sqref="M41">
    <cfRule type="cellIs" dxfId="270" priority="22" operator="greaterThan">
      <formula>15</formula>
    </cfRule>
  </conditionalFormatting>
  <conditionalFormatting sqref="N46">
    <cfRule type="cellIs" dxfId="269" priority="20" operator="equal">
      <formula>"Clinical"</formula>
    </cfRule>
    <cfRule type="colorScale" priority="21">
      <colorScale>
        <cfvo type="min"/>
        <cfvo type="max"/>
        <color rgb="FFFF7128"/>
        <color rgb="FFFFEF9C"/>
      </colorScale>
    </cfRule>
  </conditionalFormatting>
  <conditionalFormatting sqref="O41:O45 O14:O30">
    <cfRule type="cellIs" dxfId="268" priority="18" operator="lessThan">
      <formula>0</formula>
    </cfRule>
    <cfRule type="cellIs" dxfId="267" priority="19" operator="greaterThan">
      <formula>0</formula>
    </cfRule>
  </conditionalFormatting>
  <conditionalFormatting sqref="O46 O32:O38">
    <cfRule type="cellIs" dxfId="266" priority="16" operator="equal">
      <formula>"+"</formula>
    </cfRule>
    <cfRule type="cellIs" dxfId="265" priority="17" operator="equal">
      <formula>"-"</formula>
    </cfRule>
  </conditionalFormatting>
  <conditionalFormatting sqref="O41:O45 O14:O30">
    <cfRule type="cellIs" priority="10" stopIfTrue="1" operator="equal">
      <formula>" "</formula>
    </cfRule>
  </conditionalFormatting>
  <conditionalFormatting sqref="M43">
    <cfRule type="cellIs" dxfId="264" priority="9" operator="greaterThan">
      <formula>15</formula>
    </cfRule>
  </conditionalFormatting>
  <conditionalFormatting sqref="M44 M126">
    <cfRule type="cellIs" dxfId="263" priority="8" operator="greaterThan">
      <formula>15</formula>
    </cfRule>
  </conditionalFormatting>
  <conditionalFormatting sqref="S25">
    <cfRule type="expression" dxfId="262" priority="3">
      <formula>$R$24=1</formula>
    </cfRule>
  </conditionalFormatting>
  <conditionalFormatting sqref="S28">
    <cfRule type="expression" dxfId="261" priority="4">
      <formula>$R$27=1</formula>
    </cfRule>
  </conditionalFormatting>
  <conditionalFormatting sqref="S37">
    <cfRule type="expression" dxfId="260" priority="5">
      <formula>$R$36=1</formula>
    </cfRule>
  </conditionalFormatting>
  <conditionalFormatting sqref="S39">
    <cfRule type="expression" dxfId="259" priority="6">
      <formula>$B$27=1</formula>
    </cfRule>
  </conditionalFormatting>
  <conditionalFormatting sqref="H3:I3 M3:O3">
    <cfRule type="expression" dxfId="258" priority="1" stopIfTrue="1">
      <formula>AND($H$3&lt;&gt;"",$M$3&lt;&gt;"")</formula>
    </cfRule>
    <cfRule type="expression" dxfId="257"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E00-000000000000}">
      <formula1>0</formula1>
      <formula2>3</formula2>
    </dataValidation>
    <dataValidation type="list" allowBlank="1" showInputMessage="1" showErrorMessage="1" error="Enter the number 1 if applicable. Otherwise leave blank." sqref="R22:R24 R26:R27 R29:R36 R38" xr:uid="{00000000-0002-0000-0E00-000001000000}">
      <formula1>"1"</formula1>
    </dataValidation>
    <dataValidation type="list" allowBlank="1" showInputMessage="1" showErrorMessage="1" sqref="S17" xr:uid="{00000000-0002-0000-0E00-000002000000}">
      <formula1>Hispanic</formula1>
    </dataValidation>
    <dataValidation type="list" allowBlank="1" showInputMessage="1" showErrorMessage="1" sqref="S4:S6" xr:uid="{00000000-0002-0000-0E00-000003000000}">
      <formula1>SystemInvolvement</formula1>
    </dataValidation>
    <dataValidation type="list" allowBlank="1" showInputMessage="1" showErrorMessage="1" sqref="C6" xr:uid="{00000000-0002-0000-0E00-000004000000}">
      <formula1>Household</formula1>
    </dataValidation>
    <dataValidation type="list" allowBlank="1" showInputMessage="1" showErrorMessage="1" sqref="M3:O3" xr:uid="{00000000-0002-0000-0E00-000005000000}">
      <formula1>ClosureStatus</formula1>
    </dataValidation>
    <dataValidation type="list" allowBlank="1" showInputMessage="1" showErrorMessage="1" sqref="M10" xr:uid="{00000000-0002-0000-0E00-000006000000}">
      <formula1>Location</formula1>
    </dataValidation>
    <dataValidation type="list" allowBlank="1" showInputMessage="1" showErrorMessage="1" sqref="L9" xr:uid="{00000000-0002-0000-0E00-000007000000}">
      <formula1>TraumaSpecific</formula1>
    </dataValidation>
    <dataValidation type="list" allowBlank="1" showInputMessage="1" showErrorMessage="1" sqref="L8" xr:uid="{00000000-0002-0000-0E00-000008000000}">
      <formula1>TraumaGeneral</formula1>
    </dataValidation>
    <dataValidation type="list" allowBlank="1" showInputMessage="1" showErrorMessage="1" sqref="E8:E9" xr:uid="{00000000-0002-0000-0E00-000009000000}">
      <formula1>ReferralSource</formula1>
    </dataValidation>
    <dataValidation type="list" allowBlank="1" showInputMessage="1" showErrorMessage="1" sqref="H4" xr:uid="{00000000-0002-0000-0E00-00000A000000}">
      <formula1>Gender</formula1>
    </dataValidation>
    <dataValidation type="list" allowBlank="1" showInputMessage="1" showErrorMessage="1" sqref="E5" xr:uid="{00000000-0002-0000-0E00-00000B000000}">
      <formula1>Language</formula1>
    </dataValidation>
    <dataValidation type="list" allowBlank="1" showErrorMessage="1" errorTitle="Choose y or n" error="y - yes_x000a_n - no" promptTitle="Please choose Yes or No" prompt="Please choose Yes or No" sqref="M32:N38" xr:uid="{00000000-0002-0000-0E00-00000C000000}">
      <formula1>"y,n,Y,N"</formula1>
    </dataValidation>
    <dataValidation type="date" allowBlank="1" showInputMessage="1" showErrorMessage="1" errorTitle="Enter valid date" error="Must be between 1/1/1990 and 12/31/2030" sqref="C3:D3 C10:D10 G10:H10 H3:I3" xr:uid="{00000000-0002-0000-0E00-00000D000000}">
      <formula1>32874</formula1>
      <formula2>47848</formula2>
    </dataValidation>
  </dataValidations>
  <hyperlinks>
    <hyperlink ref="A1" location="Navigate!A1" display="*" xr:uid="{00000000-0004-0000-0E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8" id="{05179718-416E-47CA-ACDE-4A04354E4579}">
            <xm:f>$S$17=lists!$F$33</xm:f>
            <x14:dxf>
              <fill>
                <patternFill>
                  <bgColor rgb="FFFFFF99"/>
                </patternFill>
              </fill>
            </x14:dxf>
          </x14:cfRule>
          <xm:sqref>S18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55" priority="23" operator="equal">
      <formula>"Clinical"</formula>
    </cfRule>
    <cfRule type="colorScale" priority="24">
      <colorScale>
        <cfvo type="min"/>
        <cfvo type="max"/>
        <color rgb="FFFF7128"/>
        <color rgb="FFFFEF9C"/>
      </colorScale>
    </cfRule>
  </conditionalFormatting>
  <conditionalFormatting sqref="M41">
    <cfRule type="cellIs" dxfId="254" priority="22" operator="greaterThan">
      <formula>15</formula>
    </cfRule>
  </conditionalFormatting>
  <conditionalFormatting sqref="N46">
    <cfRule type="cellIs" dxfId="253" priority="20" operator="equal">
      <formula>"Clinical"</formula>
    </cfRule>
    <cfRule type="colorScale" priority="21">
      <colorScale>
        <cfvo type="min"/>
        <cfvo type="max"/>
        <color rgb="FFFF7128"/>
        <color rgb="FFFFEF9C"/>
      </colorScale>
    </cfRule>
  </conditionalFormatting>
  <conditionalFormatting sqref="O41:O45 O14:O30">
    <cfRule type="cellIs" dxfId="252" priority="18" operator="lessThan">
      <formula>0</formula>
    </cfRule>
    <cfRule type="cellIs" dxfId="251" priority="19" operator="greaterThan">
      <formula>0</formula>
    </cfRule>
  </conditionalFormatting>
  <conditionalFormatting sqref="O46 O32:O38">
    <cfRule type="cellIs" dxfId="250" priority="16" operator="equal">
      <formula>"+"</formula>
    </cfRule>
    <cfRule type="cellIs" dxfId="249" priority="17" operator="equal">
      <formula>"-"</formula>
    </cfRule>
  </conditionalFormatting>
  <conditionalFormatting sqref="O41:O45 O14:O30">
    <cfRule type="cellIs" priority="10" stopIfTrue="1" operator="equal">
      <formula>" "</formula>
    </cfRule>
  </conditionalFormatting>
  <conditionalFormatting sqref="M43">
    <cfRule type="cellIs" dxfId="248" priority="9" operator="greaterThan">
      <formula>15</formula>
    </cfRule>
  </conditionalFormatting>
  <conditionalFormatting sqref="M44 M126">
    <cfRule type="cellIs" dxfId="247" priority="8" operator="greaterThan">
      <formula>15</formula>
    </cfRule>
  </conditionalFormatting>
  <conditionalFormatting sqref="S25">
    <cfRule type="expression" dxfId="246" priority="3">
      <formula>$R$24=1</formula>
    </cfRule>
  </conditionalFormatting>
  <conditionalFormatting sqref="S28">
    <cfRule type="expression" dxfId="245" priority="4">
      <formula>$R$27=1</formula>
    </cfRule>
  </conditionalFormatting>
  <conditionalFormatting sqref="S37">
    <cfRule type="expression" dxfId="244" priority="5">
      <formula>$R$36=1</formula>
    </cfRule>
  </conditionalFormatting>
  <conditionalFormatting sqref="S39">
    <cfRule type="expression" dxfId="243" priority="6">
      <formula>$B$27=1</formula>
    </cfRule>
  </conditionalFormatting>
  <conditionalFormatting sqref="H3:I3 M3:O3">
    <cfRule type="expression" dxfId="242" priority="1" stopIfTrue="1">
      <formula>AND($H$3&lt;&gt;"",$M$3&lt;&gt;"")</formula>
    </cfRule>
    <cfRule type="expression" dxfId="241"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F00-000000000000}">
      <formula1>0</formula1>
      <formula2>3</formula2>
    </dataValidation>
    <dataValidation type="list" allowBlank="1" showInputMessage="1" showErrorMessage="1" error="Enter the number 1 if applicable. Otherwise leave blank." sqref="R22:R24 R26:R27 R29:R36 R38" xr:uid="{00000000-0002-0000-0F00-000001000000}">
      <formula1>"1"</formula1>
    </dataValidation>
    <dataValidation type="list" allowBlank="1" showInputMessage="1" showErrorMessage="1" sqref="S17" xr:uid="{00000000-0002-0000-0F00-000002000000}">
      <formula1>Hispanic</formula1>
    </dataValidation>
    <dataValidation type="list" allowBlank="1" showInputMessage="1" showErrorMessage="1" sqref="S4:S6" xr:uid="{00000000-0002-0000-0F00-000003000000}">
      <formula1>SystemInvolvement</formula1>
    </dataValidation>
    <dataValidation type="list" allowBlank="1" showInputMessage="1" showErrorMessage="1" sqref="C6" xr:uid="{00000000-0002-0000-0F00-000004000000}">
      <formula1>Household</formula1>
    </dataValidation>
    <dataValidation type="list" allowBlank="1" showInputMessage="1" showErrorMessage="1" sqref="M3:O3" xr:uid="{00000000-0002-0000-0F00-000005000000}">
      <formula1>ClosureStatus</formula1>
    </dataValidation>
    <dataValidation type="list" allowBlank="1" showInputMessage="1" showErrorMessage="1" sqref="M10" xr:uid="{00000000-0002-0000-0F00-000006000000}">
      <formula1>Location</formula1>
    </dataValidation>
    <dataValidation type="list" allowBlank="1" showInputMessage="1" showErrorMessage="1" sqref="L9" xr:uid="{00000000-0002-0000-0F00-000007000000}">
      <formula1>TraumaSpecific</formula1>
    </dataValidation>
    <dataValidation type="list" allowBlank="1" showInputMessage="1" showErrorMessage="1" sqref="L8" xr:uid="{00000000-0002-0000-0F00-000008000000}">
      <formula1>TraumaGeneral</formula1>
    </dataValidation>
    <dataValidation type="list" allowBlank="1" showInputMessage="1" showErrorMessage="1" sqref="E8:E9" xr:uid="{00000000-0002-0000-0F00-000009000000}">
      <formula1>ReferralSource</formula1>
    </dataValidation>
    <dataValidation type="list" allowBlank="1" showInputMessage="1" showErrorMessage="1" sqref="H4" xr:uid="{00000000-0002-0000-0F00-00000A000000}">
      <formula1>Gender</formula1>
    </dataValidation>
    <dataValidation type="list" allowBlank="1" showInputMessage="1" showErrorMessage="1" sqref="E5" xr:uid="{00000000-0002-0000-0F00-00000B000000}">
      <formula1>Language</formula1>
    </dataValidation>
    <dataValidation type="list" allowBlank="1" showErrorMessage="1" errorTitle="Choose y or n" error="y - yes_x000a_n - no" promptTitle="Please choose Yes or No" prompt="Please choose Yes or No" sqref="M32:N38" xr:uid="{00000000-0002-0000-0F00-00000C000000}">
      <formula1>"y,n,Y,N"</formula1>
    </dataValidation>
    <dataValidation type="date" allowBlank="1" showInputMessage="1" showErrorMessage="1" errorTitle="Enter valid date" error="Must be between 1/1/1990 and 12/31/2030" sqref="C3:D3 C10:D10 G10:H10 H3:I3" xr:uid="{00000000-0002-0000-0F00-00000D000000}">
      <formula1>32874</formula1>
      <formula2>47848</formula2>
    </dataValidation>
  </dataValidations>
  <hyperlinks>
    <hyperlink ref="A1" location="Navigate!A1" display="*" xr:uid="{00000000-0004-0000-0F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9" id="{9E053238-CF24-4901-BC11-1519D9D7D43F}">
            <xm:f>$S$17=lists!$F$33</xm:f>
            <x14:dxf>
              <fill>
                <patternFill>
                  <bgColor rgb="FFFFFF99"/>
                </patternFill>
              </fill>
            </x14:dxf>
          </x14:cfRule>
          <xm:sqref>S18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39" priority="23" operator="equal">
      <formula>"Clinical"</formula>
    </cfRule>
    <cfRule type="colorScale" priority="24">
      <colorScale>
        <cfvo type="min"/>
        <cfvo type="max"/>
        <color rgb="FFFF7128"/>
        <color rgb="FFFFEF9C"/>
      </colorScale>
    </cfRule>
  </conditionalFormatting>
  <conditionalFormatting sqref="M41">
    <cfRule type="cellIs" dxfId="238" priority="22" operator="greaterThan">
      <formula>15</formula>
    </cfRule>
  </conditionalFormatting>
  <conditionalFormatting sqref="N46">
    <cfRule type="cellIs" dxfId="237" priority="20" operator="equal">
      <formula>"Clinical"</formula>
    </cfRule>
    <cfRule type="colorScale" priority="21">
      <colorScale>
        <cfvo type="min"/>
        <cfvo type="max"/>
        <color rgb="FFFF7128"/>
        <color rgb="FFFFEF9C"/>
      </colorScale>
    </cfRule>
  </conditionalFormatting>
  <conditionalFormatting sqref="O41:O45 O14:O30">
    <cfRule type="cellIs" dxfId="236" priority="18" operator="lessThan">
      <formula>0</formula>
    </cfRule>
    <cfRule type="cellIs" dxfId="235" priority="19" operator="greaterThan">
      <formula>0</formula>
    </cfRule>
  </conditionalFormatting>
  <conditionalFormatting sqref="O46 O32:O38">
    <cfRule type="cellIs" dxfId="234" priority="16" operator="equal">
      <formula>"+"</formula>
    </cfRule>
    <cfRule type="cellIs" dxfId="233" priority="17" operator="equal">
      <formula>"-"</formula>
    </cfRule>
  </conditionalFormatting>
  <conditionalFormatting sqref="O41:O45 O14:O30">
    <cfRule type="cellIs" priority="10" stopIfTrue="1" operator="equal">
      <formula>" "</formula>
    </cfRule>
  </conditionalFormatting>
  <conditionalFormatting sqref="M43">
    <cfRule type="cellIs" dxfId="232" priority="9" operator="greaterThan">
      <formula>15</formula>
    </cfRule>
  </conditionalFormatting>
  <conditionalFormatting sqref="M44 M126">
    <cfRule type="cellIs" dxfId="231" priority="8" operator="greaterThan">
      <formula>15</formula>
    </cfRule>
  </conditionalFormatting>
  <conditionalFormatting sqref="S25">
    <cfRule type="expression" dxfId="230" priority="3">
      <formula>$R$24=1</formula>
    </cfRule>
  </conditionalFormatting>
  <conditionalFormatting sqref="S28">
    <cfRule type="expression" dxfId="229" priority="4">
      <formula>$R$27=1</formula>
    </cfRule>
  </conditionalFormatting>
  <conditionalFormatting sqref="S37">
    <cfRule type="expression" dxfId="228" priority="5">
      <formula>$R$36=1</formula>
    </cfRule>
  </conditionalFormatting>
  <conditionalFormatting sqref="S39">
    <cfRule type="expression" dxfId="227" priority="6">
      <formula>$B$27=1</formula>
    </cfRule>
  </conditionalFormatting>
  <conditionalFormatting sqref="H3:I3 M3:O3">
    <cfRule type="expression" dxfId="226" priority="1" stopIfTrue="1">
      <formula>AND($H$3&lt;&gt;"",$M$3&lt;&gt;"")</formula>
    </cfRule>
    <cfRule type="expression" dxfId="225"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000-000000000000}">
      <formula1>0</formula1>
      <formula2>3</formula2>
    </dataValidation>
    <dataValidation type="list" allowBlank="1" showInputMessage="1" showErrorMessage="1" error="Enter the number 1 if applicable. Otherwise leave blank." sqref="R22:R24 R26:R27 R29:R36 R38" xr:uid="{00000000-0002-0000-1000-000001000000}">
      <formula1>"1"</formula1>
    </dataValidation>
    <dataValidation type="list" allowBlank="1" showInputMessage="1" showErrorMessage="1" sqref="S17" xr:uid="{00000000-0002-0000-1000-000002000000}">
      <formula1>Hispanic</formula1>
    </dataValidation>
    <dataValidation type="list" allowBlank="1" showInputMessage="1" showErrorMessage="1" sqref="S4:S6" xr:uid="{00000000-0002-0000-1000-000003000000}">
      <formula1>SystemInvolvement</formula1>
    </dataValidation>
    <dataValidation type="list" allowBlank="1" showInputMessage="1" showErrorMessage="1" sqref="C6" xr:uid="{00000000-0002-0000-1000-000004000000}">
      <formula1>Household</formula1>
    </dataValidation>
    <dataValidation type="list" allowBlank="1" showInputMessage="1" showErrorMessage="1" sqref="M3:O3" xr:uid="{00000000-0002-0000-1000-000005000000}">
      <formula1>ClosureStatus</formula1>
    </dataValidation>
    <dataValidation type="list" allowBlank="1" showInputMessage="1" showErrorMessage="1" sqref="M10" xr:uid="{00000000-0002-0000-1000-000006000000}">
      <formula1>Location</formula1>
    </dataValidation>
    <dataValidation type="list" allowBlank="1" showInputMessage="1" showErrorMessage="1" sqref="L9" xr:uid="{00000000-0002-0000-1000-000007000000}">
      <formula1>TraumaSpecific</formula1>
    </dataValidation>
    <dataValidation type="list" allowBlank="1" showInputMessage="1" showErrorMessage="1" sqref="L8" xr:uid="{00000000-0002-0000-1000-000008000000}">
      <formula1>TraumaGeneral</formula1>
    </dataValidation>
    <dataValidation type="list" allowBlank="1" showInputMessage="1" showErrorMessage="1" sqref="E8:E9" xr:uid="{00000000-0002-0000-1000-000009000000}">
      <formula1>ReferralSource</formula1>
    </dataValidation>
    <dataValidation type="list" allowBlank="1" showInputMessage="1" showErrorMessage="1" sqref="H4" xr:uid="{00000000-0002-0000-1000-00000A000000}">
      <formula1>Gender</formula1>
    </dataValidation>
    <dataValidation type="list" allowBlank="1" showInputMessage="1" showErrorMessage="1" sqref="E5" xr:uid="{00000000-0002-0000-1000-00000B000000}">
      <formula1>Language</formula1>
    </dataValidation>
    <dataValidation type="list" allowBlank="1" showErrorMessage="1" errorTitle="Choose y or n" error="y - yes_x000a_n - no" promptTitle="Please choose Yes or No" prompt="Please choose Yes or No" sqref="M32:N38" xr:uid="{00000000-0002-0000-1000-00000C000000}">
      <formula1>"y,n,Y,N"</formula1>
    </dataValidation>
    <dataValidation type="date" allowBlank="1" showInputMessage="1" showErrorMessage="1" errorTitle="Enter valid date" error="Must be between 1/1/1990 and 12/31/2030" sqref="C3:D3 C10:D10 G10:H10 H3:I3" xr:uid="{00000000-0002-0000-1000-00000D000000}">
      <formula1>32874</formula1>
      <formula2>47848</formula2>
    </dataValidation>
  </dataValidations>
  <hyperlinks>
    <hyperlink ref="A1" location="Navigate!A1" display="*" xr:uid="{00000000-0004-0000-10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0" id="{553EB23A-45F7-4CB3-B6A6-1C8D886F8A16}">
            <xm:f>$S$17=lists!$F$33</xm:f>
            <x14:dxf>
              <fill>
                <patternFill>
                  <bgColor rgb="FFFFFF99"/>
                </patternFill>
              </fill>
            </x14:dxf>
          </x14:cfRule>
          <xm:sqref>S18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23" priority="23" operator="equal">
      <formula>"Clinical"</formula>
    </cfRule>
    <cfRule type="colorScale" priority="24">
      <colorScale>
        <cfvo type="min"/>
        <cfvo type="max"/>
        <color rgb="FFFF7128"/>
        <color rgb="FFFFEF9C"/>
      </colorScale>
    </cfRule>
  </conditionalFormatting>
  <conditionalFormatting sqref="M41">
    <cfRule type="cellIs" dxfId="222" priority="22" operator="greaterThan">
      <formula>15</formula>
    </cfRule>
  </conditionalFormatting>
  <conditionalFormatting sqref="N46">
    <cfRule type="cellIs" dxfId="221" priority="20" operator="equal">
      <formula>"Clinical"</formula>
    </cfRule>
    <cfRule type="colorScale" priority="21">
      <colorScale>
        <cfvo type="min"/>
        <cfvo type="max"/>
        <color rgb="FFFF7128"/>
        <color rgb="FFFFEF9C"/>
      </colorScale>
    </cfRule>
  </conditionalFormatting>
  <conditionalFormatting sqref="O41:O45 O14:O30">
    <cfRule type="cellIs" dxfId="220" priority="18" operator="lessThan">
      <formula>0</formula>
    </cfRule>
    <cfRule type="cellIs" dxfId="219" priority="19" operator="greaterThan">
      <formula>0</formula>
    </cfRule>
  </conditionalFormatting>
  <conditionalFormatting sqref="O46 O32:O38">
    <cfRule type="cellIs" dxfId="218" priority="16" operator="equal">
      <formula>"+"</formula>
    </cfRule>
    <cfRule type="cellIs" dxfId="217" priority="17" operator="equal">
      <formula>"-"</formula>
    </cfRule>
  </conditionalFormatting>
  <conditionalFormatting sqref="O41:O45 O14:O30">
    <cfRule type="cellIs" priority="10" stopIfTrue="1" operator="equal">
      <formula>" "</formula>
    </cfRule>
  </conditionalFormatting>
  <conditionalFormatting sqref="M43">
    <cfRule type="cellIs" dxfId="216" priority="9" operator="greaterThan">
      <formula>15</formula>
    </cfRule>
  </conditionalFormatting>
  <conditionalFormatting sqref="M44 M126">
    <cfRule type="cellIs" dxfId="215" priority="8" operator="greaterThan">
      <formula>15</formula>
    </cfRule>
  </conditionalFormatting>
  <conditionalFormatting sqref="S25">
    <cfRule type="expression" dxfId="214" priority="3">
      <formula>$R$24=1</formula>
    </cfRule>
  </conditionalFormatting>
  <conditionalFormatting sqref="S28">
    <cfRule type="expression" dxfId="213" priority="4">
      <formula>$R$27=1</formula>
    </cfRule>
  </conditionalFormatting>
  <conditionalFormatting sqref="S37">
    <cfRule type="expression" dxfId="212" priority="5">
      <formula>$R$36=1</formula>
    </cfRule>
  </conditionalFormatting>
  <conditionalFormatting sqref="S39">
    <cfRule type="expression" dxfId="211" priority="6">
      <formula>$B$27=1</formula>
    </cfRule>
  </conditionalFormatting>
  <conditionalFormatting sqref="H3:I3 M3:O3">
    <cfRule type="expression" dxfId="210" priority="1" stopIfTrue="1">
      <formula>AND($H$3&lt;&gt;"",$M$3&lt;&gt;"")</formula>
    </cfRule>
    <cfRule type="expression" dxfId="209"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100-000000000000}">
      <formula1>0</formula1>
      <formula2>3</formula2>
    </dataValidation>
    <dataValidation type="list" allowBlank="1" showInputMessage="1" showErrorMessage="1" error="Enter the number 1 if applicable. Otherwise leave blank." sqref="R22:R24 R26:R27 R29:R36 R38" xr:uid="{00000000-0002-0000-1100-000001000000}">
      <formula1>"1"</formula1>
    </dataValidation>
    <dataValidation type="list" allowBlank="1" showInputMessage="1" showErrorMessage="1" sqref="S17" xr:uid="{00000000-0002-0000-1100-000002000000}">
      <formula1>Hispanic</formula1>
    </dataValidation>
    <dataValidation type="list" allowBlank="1" showInputMessage="1" showErrorMessage="1" sqref="S4:S6" xr:uid="{00000000-0002-0000-1100-000003000000}">
      <formula1>SystemInvolvement</formula1>
    </dataValidation>
    <dataValidation type="list" allowBlank="1" showInputMessage="1" showErrorMessage="1" sqref="C6" xr:uid="{00000000-0002-0000-1100-000004000000}">
      <formula1>Household</formula1>
    </dataValidation>
    <dataValidation type="list" allowBlank="1" showInputMessage="1" showErrorMessage="1" sqref="M3:O3" xr:uid="{00000000-0002-0000-1100-000005000000}">
      <formula1>ClosureStatus</formula1>
    </dataValidation>
    <dataValidation type="list" allowBlank="1" showInputMessage="1" showErrorMessage="1" sqref="M10" xr:uid="{00000000-0002-0000-1100-000006000000}">
      <formula1>Location</formula1>
    </dataValidation>
    <dataValidation type="list" allowBlank="1" showInputMessage="1" showErrorMessage="1" sqref="L9" xr:uid="{00000000-0002-0000-1100-000007000000}">
      <formula1>TraumaSpecific</formula1>
    </dataValidation>
    <dataValidation type="list" allowBlank="1" showInputMessage="1" showErrorMessage="1" sqref="L8" xr:uid="{00000000-0002-0000-1100-000008000000}">
      <formula1>TraumaGeneral</formula1>
    </dataValidation>
    <dataValidation type="list" allowBlank="1" showInputMessage="1" showErrorMessage="1" sqref="E8:E9" xr:uid="{00000000-0002-0000-1100-000009000000}">
      <formula1>ReferralSource</formula1>
    </dataValidation>
    <dataValidation type="list" allowBlank="1" showInputMessage="1" showErrorMessage="1" sqref="H4" xr:uid="{00000000-0002-0000-1100-00000A000000}">
      <formula1>Gender</formula1>
    </dataValidation>
    <dataValidation type="list" allowBlank="1" showInputMessage="1" showErrorMessage="1" sqref="E5" xr:uid="{00000000-0002-0000-1100-00000B000000}">
      <formula1>Language</formula1>
    </dataValidation>
    <dataValidation type="list" allowBlank="1" showErrorMessage="1" errorTitle="Choose y or n" error="y - yes_x000a_n - no" promptTitle="Please choose Yes or No" prompt="Please choose Yes or No" sqref="M32:N38" xr:uid="{00000000-0002-0000-1100-00000C000000}">
      <formula1>"y,n,Y,N"</formula1>
    </dataValidation>
    <dataValidation type="date" allowBlank="1" showInputMessage="1" showErrorMessage="1" errorTitle="Enter valid date" error="Must be between 1/1/1990 and 12/31/2030" sqref="C3:D3 C10:D10 G10:H10 H3:I3" xr:uid="{00000000-0002-0000-1100-00000D000000}">
      <formula1>32874</formula1>
      <formula2>47848</formula2>
    </dataValidation>
  </dataValidations>
  <hyperlinks>
    <hyperlink ref="A1" location="Navigate!A1" display="*" xr:uid="{00000000-0004-0000-11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1" id="{36C15B50-C353-47E9-A9CD-5CED31738B63}">
            <xm:f>$S$17=lists!$F$33</xm:f>
            <x14:dxf>
              <fill>
                <patternFill>
                  <bgColor rgb="FFFFFF99"/>
                </patternFill>
              </fill>
            </x14:dxf>
          </x14:cfRule>
          <xm:sqref>S18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207" priority="23" operator="equal">
      <formula>"Clinical"</formula>
    </cfRule>
    <cfRule type="colorScale" priority="24">
      <colorScale>
        <cfvo type="min"/>
        <cfvo type="max"/>
        <color rgb="FFFF7128"/>
        <color rgb="FFFFEF9C"/>
      </colorScale>
    </cfRule>
  </conditionalFormatting>
  <conditionalFormatting sqref="M41">
    <cfRule type="cellIs" dxfId="206" priority="22" operator="greaterThan">
      <formula>15</formula>
    </cfRule>
  </conditionalFormatting>
  <conditionalFormatting sqref="N46">
    <cfRule type="cellIs" dxfId="205" priority="20" operator="equal">
      <formula>"Clinical"</formula>
    </cfRule>
    <cfRule type="colorScale" priority="21">
      <colorScale>
        <cfvo type="min"/>
        <cfvo type="max"/>
        <color rgb="FFFF7128"/>
        <color rgb="FFFFEF9C"/>
      </colorScale>
    </cfRule>
  </conditionalFormatting>
  <conditionalFormatting sqref="O41:O45 O14:O30">
    <cfRule type="cellIs" dxfId="204" priority="18" operator="lessThan">
      <formula>0</formula>
    </cfRule>
    <cfRule type="cellIs" dxfId="203" priority="19" operator="greaterThan">
      <formula>0</formula>
    </cfRule>
  </conditionalFormatting>
  <conditionalFormatting sqref="O46 O32:O38">
    <cfRule type="cellIs" dxfId="202" priority="16" operator="equal">
      <formula>"+"</formula>
    </cfRule>
    <cfRule type="cellIs" dxfId="201" priority="17" operator="equal">
      <formula>"-"</formula>
    </cfRule>
  </conditionalFormatting>
  <conditionalFormatting sqref="O41:O45 O14:O30">
    <cfRule type="cellIs" priority="10" stopIfTrue="1" operator="equal">
      <formula>" "</formula>
    </cfRule>
  </conditionalFormatting>
  <conditionalFormatting sqref="M43">
    <cfRule type="cellIs" dxfId="200" priority="9" operator="greaterThan">
      <formula>15</formula>
    </cfRule>
  </conditionalFormatting>
  <conditionalFormatting sqref="M44 M126">
    <cfRule type="cellIs" dxfId="199" priority="8" operator="greaterThan">
      <formula>15</formula>
    </cfRule>
  </conditionalFormatting>
  <conditionalFormatting sqref="S25">
    <cfRule type="expression" dxfId="198" priority="3">
      <formula>$R$24=1</formula>
    </cfRule>
  </conditionalFormatting>
  <conditionalFormatting sqref="S28">
    <cfRule type="expression" dxfId="197" priority="4">
      <formula>$R$27=1</formula>
    </cfRule>
  </conditionalFormatting>
  <conditionalFormatting sqref="S37">
    <cfRule type="expression" dxfId="196" priority="5">
      <formula>$R$36=1</formula>
    </cfRule>
  </conditionalFormatting>
  <conditionalFormatting sqref="S39">
    <cfRule type="expression" dxfId="195" priority="6">
      <formula>$B$27=1</formula>
    </cfRule>
  </conditionalFormatting>
  <conditionalFormatting sqref="H3:I3 M3:O3">
    <cfRule type="expression" dxfId="194" priority="1" stopIfTrue="1">
      <formula>AND($H$3&lt;&gt;"",$M$3&lt;&gt;"")</formula>
    </cfRule>
    <cfRule type="expression" dxfId="193"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200-000000000000}">
      <formula1>0</formula1>
      <formula2>3</formula2>
    </dataValidation>
    <dataValidation type="list" allowBlank="1" showInputMessage="1" showErrorMessage="1" error="Enter the number 1 if applicable. Otherwise leave blank." sqref="R22:R24 R26:R27 R29:R36 R38" xr:uid="{00000000-0002-0000-1200-000001000000}">
      <formula1>"1"</formula1>
    </dataValidation>
    <dataValidation type="list" allowBlank="1" showInputMessage="1" showErrorMessage="1" sqref="S17" xr:uid="{00000000-0002-0000-1200-000002000000}">
      <formula1>Hispanic</formula1>
    </dataValidation>
    <dataValidation type="list" allowBlank="1" showInputMessage="1" showErrorMessage="1" sqref="S4:S6" xr:uid="{00000000-0002-0000-1200-000003000000}">
      <formula1>SystemInvolvement</formula1>
    </dataValidation>
    <dataValidation type="list" allowBlank="1" showInputMessage="1" showErrorMessage="1" sqref="C6" xr:uid="{00000000-0002-0000-1200-000004000000}">
      <formula1>Household</formula1>
    </dataValidation>
    <dataValidation type="list" allowBlank="1" showInputMessage="1" showErrorMessage="1" sqref="M3:O3" xr:uid="{00000000-0002-0000-1200-000005000000}">
      <formula1>ClosureStatus</formula1>
    </dataValidation>
    <dataValidation type="list" allowBlank="1" showInputMessage="1" showErrorMessage="1" sqref="M10" xr:uid="{00000000-0002-0000-1200-000006000000}">
      <formula1>Location</formula1>
    </dataValidation>
    <dataValidation type="list" allowBlank="1" showInputMessage="1" showErrorMessage="1" sqref="L9" xr:uid="{00000000-0002-0000-1200-000007000000}">
      <formula1>TraumaSpecific</formula1>
    </dataValidation>
    <dataValidation type="list" allowBlank="1" showInputMessage="1" showErrorMessage="1" sqref="L8" xr:uid="{00000000-0002-0000-1200-000008000000}">
      <formula1>TraumaGeneral</formula1>
    </dataValidation>
    <dataValidation type="list" allowBlank="1" showInputMessage="1" showErrorMessage="1" sqref="E8:E9" xr:uid="{00000000-0002-0000-1200-000009000000}">
      <formula1>ReferralSource</formula1>
    </dataValidation>
    <dataValidation type="list" allowBlank="1" showInputMessage="1" showErrorMessage="1" sqref="H4" xr:uid="{00000000-0002-0000-1200-00000A000000}">
      <formula1>Gender</formula1>
    </dataValidation>
    <dataValidation type="list" allowBlank="1" showInputMessage="1" showErrorMessage="1" sqref="E5" xr:uid="{00000000-0002-0000-1200-00000B000000}">
      <formula1>Language</formula1>
    </dataValidation>
    <dataValidation type="list" allowBlank="1" showErrorMessage="1" errorTitle="Choose y or n" error="y - yes_x000a_n - no" promptTitle="Please choose Yes or No" prompt="Please choose Yes or No" sqref="M32:N38" xr:uid="{00000000-0002-0000-1200-00000C000000}">
      <formula1>"y,n,Y,N"</formula1>
    </dataValidation>
    <dataValidation type="date" allowBlank="1" showInputMessage="1" showErrorMessage="1" errorTitle="Enter valid date" error="Must be between 1/1/1990 and 12/31/2030" sqref="C3:D3 C10:D10 G10:H10 H3:I3" xr:uid="{00000000-0002-0000-1200-00000D000000}">
      <formula1>32874</formula1>
      <formula2>47848</formula2>
    </dataValidation>
  </dataValidations>
  <hyperlinks>
    <hyperlink ref="A1" location="Navigate!A1" display="*" xr:uid="{00000000-0004-0000-12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2" id="{16483F8E-D9F9-4F83-9C00-F3182E685554}">
            <xm:f>$S$17=lists!$F$33</xm:f>
            <x14:dxf>
              <fill>
                <patternFill>
                  <bgColor rgb="FFFFFF99"/>
                </patternFill>
              </fill>
            </x14:dxf>
          </x14:cfRule>
          <xm:sqref>S18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workbookViewId="0">
      <selection activeCell="A2" sqref="A2"/>
    </sheetView>
  </sheetViews>
  <sheetFormatPr defaultColWidth="12.109375" defaultRowHeight="14.4" x14ac:dyDescent="0.3"/>
  <cols>
    <col min="1" max="10" width="7.33203125" customWidth="1"/>
    <col min="11" max="11" width="8" customWidth="1"/>
    <col min="12" max="31" width="6.6640625" customWidth="1"/>
    <col min="32" max="35" width="4.88671875" customWidth="1"/>
    <col min="36" max="36" width="9.6640625" customWidth="1"/>
  </cols>
  <sheetData>
    <row r="1" spans="1:12" x14ac:dyDescent="0.3">
      <c r="A1" s="11" t="s">
        <v>130</v>
      </c>
      <c r="B1" s="84"/>
      <c r="C1" s="13" t="s">
        <v>63</v>
      </c>
      <c r="D1" s="319"/>
      <c r="E1" s="319"/>
      <c r="F1" s="319"/>
      <c r="G1" s="14"/>
      <c r="H1" s="13" t="s">
        <v>64</v>
      </c>
      <c r="I1" s="319"/>
      <c r="J1" s="319"/>
      <c r="K1" s="319"/>
      <c r="L1" s="21"/>
    </row>
    <row r="2" spans="1:12" x14ac:dyDescent="0.3">
      <c r="A2" s="12"/>
      <c r="B2" s="12"/>
      <c r="C2" s="12"/>
      <c r="D2" s="12"/>
      <c r="E2" s="12"/>
      <c r="F2" s="12"/>
      <c r="G2" s="12"/>
      <c r="H2" s="12"/>
      <c r="I2" s="12"/>
      <c r="J2" s="12"/>
      <c r="K2" s="12"/>
      <c r="L2" s="12"/>
    </row>
    <row r="3" spans="1:12" x14ac:dyDescent="0.3">
      <c r="A3" s="12"/>
      <c r="B3" s="12"/>
      <c r="C3" s="318"/>
      <c r="D3" s="318"/>
      <c r="E3" s="19" t="s">
        <v>169</v>
      </c>
      <c r="F3" s="19"/>
      <c r="G3" s="19"/>
      <c r="H3" s="19"/>
      <c r="I3" s="19"/>
      <c r="J3" s="19"/>
      <c r="K3" s="12"/>
      <c r="L3" s="12"/>
    </row>
    <row r="4" spans="1:12" s="86" customFormat="1" x14ac:dyDescent="0.3">
      <c r="A4" s="87"/>
      <c r="B4" s="87"/>
      <c r="C4" s="317"/>
      <c r="D4" s="317"/>
      <c r="E4" s="90" t="s">
        <v>235</v>
      </c>
      <c r="F4" s="88"/>
      <c r="G4" s="88"/>
      <c r="H4" s="88"/>
      <c r="I4" s="88"/>
      <c r="J4" s="88"/>
      <c r="K4" s="87"/>
      <c r="L4" s="87"/>
    </row>
    <row r="5" spans="1:12" x14ac:dyDescent="0.3">
      <c r="A5" s="12"/>
      <c r="B5" s="12"/>
      <c r="C5" s="317"/>
      <c r="D5" s="317"/>
      <c r="E5" s="19" t="s">
        <v>170</v>
      </c>
      <c r="F5" s="19"/>
      <c r="G5" s="19"/>
      <c r="H5" s="19"/>
      <c r="I5" s="19"/>
      <c r="J5" s="19"/>
      <c r="K5" s="12"/>
      <c r="L5" s="12"/>
    </row>
    <row r="6" spans="1:12" x14ac:dyDescent="0.3">
      <c r="A6" s="12"/>
      <c r="B6" s="12"/>
      <c r="C6" s="12"/>
      <c r="D6" s="12"/>
      <c r="E6" s="12"/>
      <c r="F6" s="12"/>
      <c r="G6" s="12"/>
      <c r="H6" s="12"/>
      <c r="I6" s="12"/>
      <c r="J6" s="12"/>
      <c r="K6" s="12"/>
      <c r="L6" s="12"/>
    </row>
    <row r="7" spans="1:12" x14ac:dyDescent="0.3">
      <c r="A7" s="12"/>
      <c r="B7" s="12"/>
      <c r="C7" s="19" t="s">
        <v>171</v>
      </c>
      <c r="D7" s="19"/>
      <c r="E7" s="19"/>
      <c r="F7" s="19"/>
      <c r="G7" s="19"/>
      <c r="H7" s="19"/>
      <c r="I7" s="19"/>
      <c r="J7" s="12"/>
      <c r="K7" s="12"/>
      <c r="L7" s="12"/>
    </row>
    <row r="8" spans="1:12" x14ac:dyDescent="0.3">
      <c r="A8" s="12"/>
      <c r="B8" s="12"/>
      <c r="C8" s="12"/>
      <c r="D8" s="12"/>
      <c r="E8" s="12"/>
      <c r="F8" s="12"/>
      <c r="G8" s="12"/>
      <c r="H8" s="12"/>
      <c r="I8" s="12"/>
      <c r="J8" s="12"/>
      <c r="K8" s="12"/>
      <c r="L8" s="12"/>
    </row>
    <row r="9" spans="1:12" x14ac:dyDescent="0.3">
      <c r="A9" s="12"/>
      <c r="B9" s="12"/>
      <c r="C9" s="318"/>
      <c r="D9" s="318"/>
      <c r="E9" s="19" t="s">
        <v>172</v>
      </c>
      <c r="F9" s="12"/>
      <c r="G9" s="318"/>
      <c r="H9" s="318"/>
      <c r="I9" s="19" t="s">
        <v>178</v>
      </c>
      <c r="J9" s="12"/>
      <c r="K9" s="12"/>
      <c r="L9" s="12"/>
    </row>
    <row r="10" spans="1:12" x14ac:dyDescent="0.3">
      <c r="A10" s="12"/>
      <c r="B10" s="12"/>
      <c r="C10" s="317"/>
      <c r="D10" s="317"/>
      <c r="E10" s="19" t="s">
        <v>173</v>
      </c>
      <c r="F10" s="12"/>
      <c r="G10" s="317"/>
      <c r="H10" s="317"/>
      <c r="I10" s="19" t="s">
        <v>179</v>
      </c>
      <c r="J10" s="12"/>
      <c r="K10" s="12"/>
      <c r="L10" s="12"/>
    </row>
    <row r="11" spans="1:12" x14ac:dyDescent="0.3">
      <c r="A11" s="12"/>
      <c r="B11" s="12"/>
      <c r="C11" s="317"/>
      <c r="D11" s="317"/>
      <c r="E11" s="19" t="s">
        <v>174</v>
      </c>
      <c r="F11" s="12"/>
      <c r="G11" s="317"/>
      <c r="H11" s="317"/>
      <c r="I11" s="19" t="s">
        <v>180</v>
      </c>
      <c r="J11" s="12"/>
      <c r="K11" s="12"/>
      <c r="L11" s="12"/>
    </row>
    <row r="12" spans="1:12" x14ac:dyDescent="0.3">
      <c r="A12" s="12"/>
      <c r="B12" s="12"/>
      <c r="C12" s="317"/>
      <c r="D12" s="317"/>
      <c r="E12" s="19" t="s">
        <v>175</v>
      </c>
      <c r="F12" s="12"/>
      <c r="G12" s="317"/>
      <c r="H12" s="317"/>
      <c r="I12" s="19" t="s">
        <v>181</v>
      </c>
      <c r="J12" s="12"/>
      <c r="K12" s="12"/>
      <c r="L12" s="12"/>
    </row>
    <row r="13" spans="1:12" x14ac:dyDescent="0.3">
      <c r="A13" s="12"/>
      <c r="B13" s="12"/>
      <c r="C13" s="317"/>
      <c r="D13" s="317"/>
      <c r="E13" s="19" t="s">
        <v>176</v>
      </c>
      <c r="F13" s="12"/>
      <c r="G13" s="317"/>
      <c r="H13" s="317"/>
      <c r="I13" s="19" t="s">
        <v>182</v>
      </c>
      <c r="J13" s="12"/>
      <c r="K13" s="12"/>
      <c r="L13" s="12"/>
    </row>
    <row r="14" spans="1:12" x14ac:dyDescent="0.3">
      <c r="A14" s="12"/>
      <c r="B14" s="12"/>
      <c r="C14" s="317"/>
      <c r="D14" s="317"/>
      <c r="E14" s="19" t="s">
        <v>177</v>
      </c>
      <c r="F14" s="12"/>
      <c r="G14" s="317"/>
      <c r="H14" s="317"/>
      <c r="I14" s="19" t="s">
        <v>183</v>
      </c>
      <c r="J14" s="12"/>
      <c r="K14" s="12"/>
      <c r="L14" s="12"/>
    </row>
  </sheetData>
  <sheetProtection password="CDF0" sheet="1" objects="1" scenarios="1" sort="0" autoFilter="0"/>
  <mergeCells count="17">
    <mergeCell ref="D1:F1"/>
    <mergeCell ref="I1:K1"/>
    <mergeCell ref="C3:D3"/>
    <mergeCell ref="C5:D5"/>
    <mergeCell ref="C9:D9"/>
    <mergeCell ref="C4:D4"/>
    <mergeCell ref="C11:D11"/>
    <mergeCell ref="C12:D12"/>
    <mergeCell ref="C13:D13"/>
    <mergeCell ref="C14:D14"/>
    <mergeCell ref="G9:H9"/>
    <mergeCell ref="G10:H10"/>
    <mergeCell ref="G11:H11"/>
    <mergeCell ref="G12:H12"/>
    <mergeCell ref="G13:H13"/>
    <mergeCell ref="G14:H14"/>
    <mergeCell ref="C10:D10"/>
  </mergeCells>
  <hyperlinks>
    <hyperlink ref="A1" location="Navigate!A1" display="*"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91" priority="23" operator="equal">
      <formula>"Clinical"</formula>
    </cfRule>
    <cfRule type="colorScale" priority="24">
      <colorScale>
        <cfvo type="min"/>
        <cfvo type="max"/>
        <color rgb="FFFF7128"/>
        <color rgb="FFFFEF9C"/>
      </colorScale>
    </cfRule>
  </conditionalFormatting>
  <conditionalFormatting sqref="M41">
    <cfRule type="cellIs" dxfId="190" priority="22" operator="greaterThan">
      <formula>15</formula>
    </cfRule>
  </conditionalFormatting>
  <conditionalFormatting sqref="N46">
    <cfRule type="cellIs" dxfId="189" priority="20" operator="equal">
      <formula>"Clinical"</formula>
    </cfRule>
    <cfRule type="colorScale" priority="21">
      <colorScale>
        <cfvo type="min"/>
        <cfvo type="max"/>
        <color rgb="FFFF7128"/>
        <color rgb="FFFFEF9C"/>
      </colorScale>
    </cfRule>
  </conditionalFormatting>
  <conditionalFormatting sqref="O41:O45 O14:O30">
    <cfRule type="cellIs" dxfId="188" priority="18" operator="lessThan">
      <formula>0</formula>
    </cfRule>
    <cfRule type="cellIs" dxfId="187" priority="19" operator="greaterThan">
      <formula>0</formula>
    </cfRule>
  </conditionalFormatting>
  <conditionalFormatting sqref="O46 O32:O38">
    <cfRule type="cellIs" dxfId="186" priority="16" operator="equal">
      <formula>"+"</formula>
    </cfRule>
    <cfRule type="cellIs" dxfId="185" priority="17" operator="equal">
      <formula>"-"</formula>
    </cfRule>
  </conditionalFormatting>
  <conditionalFormatting sqref="O41:O45 O14:O30">
    <cfRule type="cellIs" priority="10" stopIfTrue="1" operator="equal">
      <formula>" "</formula>
    </cfRule>
  </conditionalFormatting>
  <conditionalFormatting sqref="M43">
    <cfRule type="cellIs" dxfId="184" priority="9" operator="greaterThan">
      <formula>15</formula>
    </cfRule>
  </conditionalFormatting>
  <conditionalFormatting sqref="M44 M126">
    <cfRule type="cellIs" dxfId="183" priority="8" operator="greaterThan">
      <formula>15</formula>
    </cfRule>
  </conditionalFormatting>
  <conditionalFormatting sqref="S25">
    <cfRule type="expression" dxfId="182" priority="3">
      <formula>$R$24=1</formula>
    </cfRule>
  </conditionalFormatting>
  <conditionalFormatting sqref="S28">
    <cfRule type="expression" dxfId="181" priority="4">
      <formula>$R$27=1</formula>
    </cfRule>
  </conditionalFormatting>
  <conditionalFormatting sqref="S37">
    <cfRule type="expression" dxfId="180" priority="5">
      <formula>$R$36=1</formula>
    </cfRule>
  </conditionalFormatting>
  <conditionalFormatting sqref="S39">
    <cfRule type="expression" dxfId="179" priority="6">
      <formula>$B$27=1</formula>
    </cfRule>
  </conditionalFormatting>
  <conditionalFormatting sqref="H3:I3 M3:O3">
    <cfRule type="expression" dxfId="178" priority="1" stopIfTrue="1">
      <formula>AND($H$3&lt;&gt;"",$M$3&lt;&gt;"")</formula>
    </cfRule>
    <cfRule type="expression" dxfId="177"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300-000000000000}">
      <formula1>0</formula1>
      <formula2>3</formula2>
    </dataValidation>
    <dataValidation type="list" allowBlank="1" showInputMessage="1" showErrorMessage="1" error="Enter the number 1 if applicable. Otherwise leave blank." sqref="R22:R24 R26:R27 R29:R36 R38" xr:uid="{00000000-0002-0000-1300-000001000000}">
      <formula1>"1"</formula1>
    </dataValidation>
    <dataValidation type="list" allowBlank="1" showInputMessage="1" showErrorMessage="1" sqref="S17" xr:uid="{00000000-0002-0000-1300-000002000000}">
      <formula1>Hispanic</formula1>
    </dataValidation>
    <dataValidation type="list" allowBlank="1" showInputMessage="1" showErrorMessage="1" sqref="S4:S6" xr:uid="{00000000-0002-0000-1300-000003000000}">
      <formula1>SystemInvolvement</formula1>
    </dataValidation>
    <dataValidation type="list" allowBlank="1" showInputMessage="1" showErrorMessage="1" sqref="C6" xr:uid="{00000000-0002-0000-1300-000004000000}">
      <formula1>Household</formula1>
    </dataValidation>
    <dataValidation type="list" allowBlank="1" showInputMessage="1" showErrorMessage="1" sqref="M3:O3" xr:uid="{00000000-0002-0000-1300-000005000000}">
      <formula1>ClosureStatus</formula1>
    </dataValidation>
    <dataValidation type="list" allowBlank="1" showInputMessage="1" showErrorMessage="1" sqref="M10" xr:uid="{00000000-0002-0000-1300-000006000000}">
      <formula1>Location</formula1>
    </dataValidation>
    <dataValidation type="list" allowBlank="1" showInputMessage="1" showErrorMessage="1" sqref="L9" xr:uid="{00000000-0002-0000-1300-000007000000}">
      <formula1>TraumaSpecific</formula1>
    </dataValidation>
    <dataValidation type="list" allowBlank="1" showInputMessage="1" showErrorMessage="1" sqref="L8" xr:uid="{00000000-0002-0000-1300-000008000000}">
      <formula1>TraumaGeneral</formula1>
    </dataValidation>
    <dataValidation type="list" allowBlank="1" showInputMessage="1" showErrorMessage="1" sqref="E8:E9" xr:uid="{00000000-0002-0000-1300-000009000000}">
      <formula1>ReferralSource</formula1>
    </dataValidation>
    <dataValidation type="list" allowBlank="1" showInputMessage="1" showErrorMessage="1" sqref="H4" xr:uid="{00000000-0002-0000-1300-00000A000000}">
      <formula1>Gender</formula1>
    </dataValidation>
    <dataValidation type="list" allowBlank="1" showInputMessage="1" showErrorMessage="1" sqref="E5" xr:uid="{00000000-0002-0000-1300-00000B000000}">
      <formula1>Language</formula1>
    </dataValidation>
    <dataValidation type="list" allowBlank="1" showErrorMessage="1" errorTitle="Choose y or n" error="y - yes_x000a_n - no" promptTitle="Please choose Yes or No" prompt="Please choose Yes or No" sqref="M32:N38" xr:uid="{00000000-0002-0000-1300-00000C000000}">
      <formula1>"y,n,Y,N"</formula1>
    </dataValidation>
    <dataValidation type="date" allowBlank="1" showInputMessage="1" showErrorMessage="1" errorTitle="Enter valid date" error="Must be between 1/1/1990 and 12/31/2030" sqref="C3:D3 C10:D10 G10:H10 H3:I3" xr:uid="{00000000-0002-0000-1300-00000D000000}">
      <formula1>32874</formula1>
      <formula2>47848</formula2>
    </dataValidation>
  </dataValidations>
  <hyperlinks>
    <hyperlink ref="A1" location="Navigate!A1" display="*" xr:uid="{00000000-0004-0000-13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3" id="{F6AF74A2-2092-40CE-8095-04E3655659E1}">
            <xm:f>$S$17=lists!$F$33</xm:f>
            <x14:dxf>
              <fill>
                <patternFill>
                  <bgColor rgb="FFFFFF99"/>
                </patternFill>
              </fill>
            </x14:dxf>
          </x14:cfRule>
          <xm:sqref>S18</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75" priority="23" operator="equal">
      <formula>"Clinical"</formula>
    </cfRule>
    <cfRule type="colorScale" priority="24">
      <colorScale>
        <cfvo type="min"/>
        <cfvo type="max"/>
        <color rgb="FFFF7128"/>
        <color rgb="FFFFEF9C"/>
      </colorScale>
    </cfRule>
  </conditionalFormatting>
  <conditionalFormatting sqref="M41">
    <cfRule type="cellIs" dxfId="174" priority="22" operator="greaterThan">
      <formula>15</formula>
    </cfRule>
  </conditionalFormatting>
  <conditionalFormatting sqref="N46">
    <cfRule type="cellIs" dxfId="173" priority="20" operator="equal">
      <formula>"Clinical"</formula>
    </cfRule>
    <cfRule type="colorScale" priority="21">
      <colorScale>
        <cfvo type="min"/>
        <cfvo type="max"/>
        <color rgb="FFFF7128"/>
        <color rgb="FFFFEF9C"/>
      </colorScale>
    </cfRule>
  </conditionalFormatting>
  <conditionalFormatting sqref="O41:O45 O14:O30">
    <cfRule type="cellIs" dxfId="172" priority="18" operator="lessThan">
      <formula>0</formula>
    </cfRule>
    <cfRule type="cellIs" dxfId="171" priority="19" operator="greaterThan">
      <formula>0</formula>
    </cfRule>
  </conditionalFormatting>
  <conditionalFormatting sqref="O46 O32:O38">
    <cfRule type="cellIs" dxfId="170" priority="16" operator="equal">
      <formula>"+"</formula>
    </cfRule>
    <cfRule type="cellIs" dxfId="169" priority="17" operator="equal">
      <formula>"-"</formula>
    </cfRule>
  </conditionalFormatting>
  <conditionalFormatting sqref="O41:O45 O14:O30">
    <cfRule type="cellIs" priority="10" stopIfTrue="1" operator="equal">
      <formula>" "</formula>
    </cfRule>
  </conditionalFormatting>
  <conditionalFormatting sqref="M43">
    <cfRule type="cellIs" dxfId="168" priority="9" operator="greaterThan">
      <formula>15</formula>
    </cfRule>
  </conditionalFormatting>
  <conditionalFormatting sqref="M44 M126">
    <cfRule type="cellIs" dxfId="167" priority="8" operator="greaterThan">
      <formula>15</formula>
    </cfRule>
  </conditionalFormatting>
  <conditionalFormatting sqref="S25">
    <cfRule type="expression" dxfId="166" priority="3">
      <formula>$R$24=1</formula>
    </cfRule>
  </conditionalFormatting>
  <conditionalFormatting sqref="S28">
    <cfRule type="expression" dxfId="165" priority="4">
      <formula>$R$27=1</formula>
    </cfRule>
  </conditionalFormatting>
  <conditionalFormatting sqref="S37">
    <cfRule type="expression" dxfId="164" priority="5">
      <formula>$R$36=1</formula>
    </cfRule>
  </conditionalFormatting>
  <conditionalFormatting sqref="S39">
    <cfRule type="expression" dxfId="163" priority="6">
      <formula>$B$27=1</formula>
    </cfRule>
  </conditionalFormatting>
  <conditionalFormatting sqref="H3:I3 M3:O3">
    <cfRule type="expression" dxfId="162" priority="1" stopIfTrue="1">
      <formula>AND($H$3&lt;&gt;"",$M$3&lt;&gt;"")</formula>
    </cfRule>
    <cfRule type="expression" dxfId="161"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400-000000000000}">
      <formula1>0</formula1>
      <formula2>3</formula2>
    </dataValidation>
    <dataValidation type="list" allowBlank="1" showInputMessage="1" showErrorMessage="1" error="Enter the number 1 if applicable. Otherwise leave blank." sqref="R22:R24 R26:R27 R29:R36 R38" xr:uid="{00000000-0002-0000-1400-000001000000}">
      <formula1>"1"</formula1>
    </dataValidation>
    <dataValidation type="list" allowBlank="1" showInputMessage="1" showErrorMessage="1" sqref="S17" xr:uid="{00000000-0002-0000-1400-000002000000}">
      <formula1>Hispanic</formula1>
    </dataValidation>
    <dataValidation type="list" allowBlank="1" showInputMessage="1" showErrorMessage="1" sqref="S4:S6" xr:uid="{00000000-0002-0000-1400-000003000000}">
      <formula1>SystemInvolvement</formula1>
    </dataValidation>
    <dataValidation type="list" allowBlank="1" showInputMessage="1" showErrorMessage="1" sqref="C6" xr:uid="{00000000-0002-0000-1400-000004000000}">
      <formula1>Household</formula1>
    </dataValidation>
    <dataValidation type="list" allowBlank="1" showInputMessage="1" showErrorMessage="1" sqref="M3:O3" xr:uid="{00000000-0002-0000-1400-000005000000}">
      <formula1>ClosureStatus</formula1>
    </dataValidation>
    <dataValidation type="list" allowBlank="1" showInputMessage="1" showErrorMessage="1" sqref="M10" xr:uid="{00000000-0002-0000-1400-000006000000}">
      <formula1>Location</formula1>
    </dataValidation>
    <dataValidation type="list" allowBlank="1" showInputMessage="1" showErrorMessage="1" sqref="L9" xr:uid="{00000000-0002-0000-1400-000007000000}">
      <formula1>TraumaSpecific</formula1>
    </dataValidation>
    <dataValidation type="list" allowBlank="1" showInputMessage="1" showErrorMessage="1" sqref="L8" xr:uid="{00000000-0002-0000-1400-000008000000}">
      <formula1>TraumaGeneral</formula1>
    </dataValidation>
    <dataValidation type="list" allowBlank="1" showInputMessage="1" showErrorMessage="1" sqref="E8:E9" xr:uid="{00000000-0002-0000-1400-000009000000}">
      <formula1>ReferralSource</formula1>
    </dataValidation>
    <dataValidation type="list" allowBlank="1" showInputMessage="1" showErrorMessage="1" sqref="H4" xr:uid="{00000000-0002-0000-1400-00000A000000}">
      <formula1>Gender</formula1>
    </dataValidation>
    <dataValidation type="list" allowBlank="1" showInputMessage="1" showErrorMessage="1" sqref="E5" xr:uid="{00000000-0002-0000-1400-00000B000000}">
      <formula1>Language</formula1>
    </dataValidation>
    <dataValidation type="list" allowBlank="1" showErrorMessage="1" errorTitle="Choose y or n" error="y - yes_x000a_n - no" promptTitle="Please choose Yes or No" prompt="Please choose Yes or No" sqref="M32:N38" xr:uid="{00000000-0002-0000-1400-00000C000000}">
      <formula1>"y,n,Y,N"</formula1>
    </dataValidation>
    <dataValidation type="date" allowBlank="1" showInputMessage="1" showErrorMessage="1" errorTitle="Enter valid date" error="Must be between 1/1/1990 and 12/31/2030" sqref="C3:D3 C10:D10 G10:H10 H3:I3" xr:uid="{00000000-0002-0000-1400-00000D000000}">
      <formula1>32874</formula1>
      <formula2>47848</formula2>
    </dataValidation>
  </dataValidations>
  <hyperlinks>
    <hyperlink ref="A1" location="Navigate!A1" display="*" xr:uid="{00000000-0004-0000-14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4" id="{7FF05FFB-B6B5-45F7-9709-0C98DAD479C9}">
            <xm:f>$S$17=lists!$F$33</xm:f>
            <x14:dxf>
              <fill>
                <patternFill>
                  <bgColor rgb="FFFFFF99"/>
                </patternFill>
              </fill>
            </x14:dxf>
          </x14:cfRule>
          <xm:sqref>S18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59" priority="23" operator="equal">
      <formula>"Clinical"</formula>
    </cfRule>
    <cfRule type="colorScale" priority="24">
      <colorScale>
        <cfvo type="min"/>
        <cfvo type="max"/>
        <color rgb="FFFF7128"/>
        <color rgb="FFFFEF9C"/>
      </colorScale>
    </cfRule>
  </conditionalFormatting>
  <conditionalFormatting sqref="M41">
    <cfRule type="cellIs" dxfId="158" priority="22" operator="greaterThan">
      <formula>15</formula>
    </cfRule>
  </conditionalFormatting>
  <conditionalFormatting sqref="N46">
    <cfRule type="cellIs" dxfId="157" priority="20" operator="equal">
      <formula>"Clinical"</formula>
    </cfRule>
    <cfRule type="colorScale" priority="21">
      <colorScale>
        <cfvo type="min"/>
        <cfvo type="max"/>
        <color rgb="FFFF7128"/>
        <color rgb="FFFFEF9C"/>
      </colorScale>
    </cfRule>
  </conditionalFormatting>
  <conditionalFormatting sqref="O41:O45 O14:O30">
    <cfRule type="cellIs" dxfId="156" priority="18" operator="lessThan">
      <formula>0</formula>
    </cfRule>
    <cfRule type="cellIs" dxfId="155" priority="19" operator="greaterThan">
      <formula>0</formula>
    </cfRule>
  </conditionalFormatting>
  <conditionalFormatting sqref="O46 O32:O38">
    <cfRule type="cellIs" dxfId="154" priority="16" operator="equal">
      <formula>"+"</formula>
    </cfRule>
    <cfRule type="cellIs" dxfId="153" priority="17" operator="equal">
      <formula>"-"</formula>
    </cfRule>
  </conditionalFormatting>
  <conditionalFormatting sqref="O41:O45 O14:O30">
    <cfRule type="cellIs" priority="10" stopIfTrue="1" operator="equal">
      <formula>" "</formula>
    </cfRule>
  </conditionalFormatting>
  <conditionalFormatting sqref="M43">
    <cfRule type="cellIs" dxfId="152" priority="9" operator="greaterThan">
      <formula>15</formula>
    </cfRule>
  </conditionalFormatting>
  <conditionalFormatting sqref="M44 M126">
    <cfRule type="cellIs" dxfId="151" priority="8" operator="greaterThan">
      <formula>15</formula>
    </cfRule>
  </conditionalFormatting>
  <conditionalFormatting sqref="S25">
    <cfRule type="expression" dxfId="150" priority="3">
      <formula>$R$24=1</formula>
    </cfRule>
  </conditionalFormatting>
  <conditionalFormatting sqref="S28">
    <cfRule type="expression" dxfId="149" priority="4">
      <formula>$R$27=1</formula>
    </cfRule>
  </conditionalFormatting>
  <conditionalFormatting sqref="S37">
    <cfRule type="expression" dxfId="148" priority="5">
      <formula>$R$36=1</formula>
    </cfRule>
  </conditionalFormatting>
  <conditionalFormatting sqref="S39">
    <cfRule type="expression" dxfId="147" priority="6">
      <formula>$B$27=1</formula>
    </cfRule>
  </conditionalFormatting>
  <conditionalFormatting sqref="H3:I3 M3:O3">
    <cfRule type="expression" dxfId="146" priority="1" stopIfTrue="1">
      <formula>AND($H$3&lt;&gt;"",$M$3&lt;&gt;"")</formula>
    </cfRule>
    <cfRule type="expression" dxfId="145"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500-000000000000}">
      <formula1>0</formula1>
      <formula2>3</formula2>
    </dataValidation>
    <dataValidation type="list" allowBlank="1" showInputMessage="1" showErrorMessage="1" error="Enter the number 1 if applicable. Otherwise leave blank." sqref="R22:R24 R26:R27 R29:R36 R38" xr:uid="{00000000-0002-0000-1500-000001000000}">
      <formula1>"1"</formula1>
    </dataValidation>
    <dataValidation type="list" allowBlank="1" showInputMessage="1" showErrorMessage="1" sqref="S17" xr:uid="{00000000-0002-0000-1500-000002000000}">
      <formula1>Hispanic</formula1>
    </dataValidation>
    <dataValidation type="list" allowBlank="1" showInputMessage="1" showErrorMessage="1" sqref="S4:S6" xr:uid="{00000000-0002-0000-1500-000003000000}">
      <formula1>SystemInvolvement</formula1>
    </dataValidation>
    <dataValidation type="list" allowBlank="1" showInputMessage="1" showErrorMessage="1" sqref="C6" xr:uid="{00000000-0002-0000-1500-000004000000}">
      <formula1>Household</formula1>
    </dataValidation>
    <dataValidation type="list" allowBlank="1" showInputMessage="1" showErrorMessage="1" sqref="M3:O3" xr:uid="{00000000-0002-0000-1500-000005000000}">
      <formula1>ClosureStatus</formula1>
    </dataValidation>
    <dataValidation type="list" allowBlank="1" showInputMessage="1" showErrorMessage="1" sqref="M10" xr:uid="{00000000-0002-0000-1500-000006000000}">
      <formula1>Location</formula1>
    </dataValidation>
    <dataValidation type="list" allowBlank="1" showInputMessage="1" showErrorMessage="1" sqref="L9" xr:uid="{00000000-0002-0000-1500-000007000000}">
      <formula1>TraumaSpecific</formula1>
    </dataValidation>
    <dataValidation type="list" allowBlank="1" showInputMessage="1" showErrorMessage="1" sqref="L8" xr:uid="{00000000-0002-0000-1500-000008000000}">
      <formula1>TraumaGeneral</formula1>
    </dataValidation>
    <dataValidation type="list" allowBlank="1" showInputMessage="1" showErrorMessage="1" sqref="E8:E9" xr:uid="{00000000-0002-0000-1500-000009000000}">
      <formula1>ReferralSource</formula1>
    </dataValidation>
    <dataValidation type="list" allowBlank="1" showInputMessage="1" showErrorMessage="1" sqref="H4" xr:uid="{00000000-0002-0000-1500-00000A000000}">
      <formula1>Gender</formula1>
    </dataValidation>
    <dataValidation type="list" allowBlank="1" showInputMessage="1" showErrorMessage="1" sqref="E5" xr:uid="{00000000-0002-0000-1500-00000B000000}">
      <formula1>Language</formula1>
    </dataValidation>
    <dataValidation type="list" allowBlank="1" showErrorMessage="1" errorTitle="Choose y or n" error="y - yes_x000a_n - no" promptTitle="Please choose Yes or No" prompt="Please choose Yes or No" sqref="M32:N38" xr:uid="{00000000-0002-0000-1500-00000C000000}">
      <formula1>"y,n,Y,N"</formula1>
    </dataValidation>
    <dataValidation type="date" allowBlank="1" showInputMessage="1" showErrorMessage="1" errorTitle="Enter valid date" error="Must be between 1/1/1990 and 12/31/2030" sqref="C3:D3 C10:D10 G10:H10 H3:I3" xr:uid="{00000000-0002-0000-1500-00000D000000}">
      <formula1>32874</formula1>
      <formula2>47848</formula2>
    </dataValidation>
  </dataValidations>
  <hyperlinks>
    <hyperlink ref="A1" location="Navigate!A1" display="*" xr:uid="{00000000-0004-0000-15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5" id="{4C46760D-7668-40B6-AADB-0933CD31D225}">
            <xm:f>$S$17=lists!$F$33</xm:f>
            <x14:dxf>
              <fill>
                <patternFill>
                  <bgColor rgb="FFFFFF99"/>
                </patternFill>
              </fill>
            </x14:dxf>
          </x14:cfRule>
          <xm:sqref>S18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43" priority="23" operator="equal">
      <formula>"Clinical"</formula>
    </cfRule>
    <cfRule type="colorScale" priority="24">
      <colorScale>
        <cfvo type="min"/>
        <cfvo type="max"/>
        <color rgb="FFFF7128"/>
        <color rgb="FFFFEF9C"/>
      </colorScale>
    </cfRule>
  </conditionalFormatting>
  <conditionalFormatting sqref="M41">
    <cfRule type="cellIs" dxfId="142" priority="22" operator="greaterThan">
      <formula>15</formula>
    </cfRule>
  </conditionalFormatting>
  <conditionalFormatting sqref="N46">
    <cfRule type="cellIs" dxfId="141" priority="20" operator="equal">
      <formula>"Clinical"</formula>
    </cfRule>
    <cfRule type="colorScale" priority="21">
      <colorScale>
        <cfvo type="min"/>
        <cfvo type="max"/>
        <color rgb="FFFF7128"/>
        <color rgb="FFFFEF9C"/>
      </colorScale>
    </cfRule>
  </conditionalFormatting>
  <conditionalFormatting sqref="O41:O45 O14:O30">
    <cfRule type="cellIs" dxfId="140" priority="18" operator="lessThan">
      <formula>0</formula>
    </cfRule>
    <cfRule type="cellIs" dxfId="139" priority="19" operator="greaterThan">
      <formula>0</formula>
    </cfRule>
  </conditionalFormatting>
  <conditionalFormatting sqref="O46 O32:O38">
    <cfRule type="cellIs" dxfId="138" priority="16" operator="equal">
      <formula>"+"</formula>
    </cfRule>
    <cfRule type="cellIs" dxfId="137" priority="17" operator="equal">
      <formula>"-"</formula>
    </cfRule>
  </conditionalFormatting>
  <conditionalFormatting sqref="O41:O45 O14:O30">
    <cfRule type="cellIs" priority="10" stopIfTrue="1" operator="equal">
      <formula>" "</formula>
    </cfRule>
  </conditionalFormatting>
  <conditionalFormatting sqref="M43">
    <cfRule type="cellIs" dxfId="136" priority="9" operator="greaterThan">
      <formula>15</formula>
    </cfRule>
  </conditionalFormatting>
  <conditionalFormatting sqref="M44 M126">
    <cfRule type="cellIs" dxfId="135" priority="8" operator="greaterThan">
      <formula>15</formula>
    </cfRule>
  </conditionalFormatting>
  <conditionalFormatting sqref="S25">
    <cfRule type="expression" dxfId="134" priority="3">
      <formula>$R$24=1</formula>
    </cfRule>
  </conditionalFormatting>
  <conditionalFormatting sqref="S28">
    <cfRule type="expression" dxfId="133" priority="4">
      <formula>$R$27=1</formula>
    </cfRule>
  </conditionalFormatting>
  <conditionalFormatting sqref="S37">
    <cfRule type="expression" dxfId="132" priority="5">
      <formula>$R$36=1</formula>
    </cfRule>
  </conditionalFormatting>
  <conditionalFormatting sqref="S39">
    <cfRule type="expression" dxfId="131" priority="6">
      <formula>$B$27=1</formula>
    </cfRule>
  </conditionalFormatting>
  <conditionalFormatting sqref="H3:I3 M3:O3">
    <cfRule type="expression" dxfId="130" priority="1" stopIfTrue="1">
      <formula>AND($H$3&lt;&gt;"",$M$3&lt;&gt;"")</formula>
    </cfRule>
    <cfRule type="expression" dxfId="129"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600-000000000000}">
      <formula1>0</formula1>
      <formula2>3</formula2>
    </dataValidation>
    <dataValidation type="list" allowBlank="1" showInputMessage="1" showErrorMessage="1" error="Enter the number 1 if applicable. Otherwise leave blank." sqref="R22:R24 R26:R27 R29:R36 R38" xr:uid="{00000000-0002-0000-1600-000001000000}">
      <formula1>"1"</formula1>
    </dataValidation>
    <dataValidation type="list" allowBlank="1" showInputMessage="1" showErrorMessage="1" sqref="S17" xr:uid="{00000000-0002-0000-1600-000002000000}">
      <formula1>Hispanic</formula1>
    </dataValidation>
    <dataValidation type="list" allowBlank="1" showInputMessage="1" showErrorMessage="1" sqref="S4:S6" xr:uid="{00000000-0002-0000-1600-000003000000}">
      <formula1>SystemInvolvement</formula1>
    </dataValidation>
    <dataValidation type="list" allowBlank="1" showInputMessage="1" showErrorMessage="1" sqref="C6" xr:uid="{00000000-0002-0000-1600-000004000000}">
      <formula1>Household</formula1>
    </dataValidation>
    <dataValidation type="list" allowBlank="1" showInputMessage="1" showErrorMessage="1" sqref="M3:O3" xr:uid="{00000000-0002-0000-1600-000005000000}">
      <formula1>ClosureStatus</formula1>
    </dataValidation>
    <dataValidation type="list" allowBlank="1" showInputMessage="1" showErrorMessage="1" sqref="M10" xr:uid="{00000000-0002-0000-1600-000006000000}">
      <formula1>Location</formula1>
    </dataValidation>
    <dataValidation type="list" allowBlank="1" showInputMessage="1" showErrorMessage="1" sqref="L9" xr:uid="{00000000-0002-0000-1600-000007000000}">
      <formula1>TraumaSpecific</formula1>
    </dataValidation>
    <dataValidation type="list" allowBlank="1" showInputMessage="1" showErrorMessage="1" sqref="L8" xr:uid="{00000000-0002-0000-1600-000008000000}">
      <formula1>TraumaGeneral</formula1>
    </dataValidation>
    <dataValidation type="list" allowBlank="1" showInputMessage="1" showErrorMessage="1" sqref="E8:E9" xr:uid="{00000000-0002-0000-1600-000009000000}">
      <formula1>ReferralSource</formula1>
    </dataValidation>
    <dataValidation type="list" allowBlank="1" showInputMessage="1" showErrorMessage="1" sqref="H4" xr:uid="{00000000-0002-0000-1600-00000A000000}">
      <formula1>Gender</formula1>
    </dataValidation>
    <dataValidation type="list" allowBlank="1" showInputMessage="1" showErrorMessage="1" sqref="E5" xr:uid="{00000000-0002-0000-1600-00000B000000}">
      <formula1>Language</formula1>
    </dataValidation>
    <dataValidation type="list" allowBlank="1" showErrorMessage="1" errorTitle="Choose y or n" error="y - yes_x000a_n - no" promptTitle="Please choose Yes or No" prompt="Please choose Yes or No" sqref="M32:N38" xr:uid="{00000000-0002-0000-1600-00000C000000}">
      <formula1>"y,n,Y,N"</formula1>
    </dataValidation>
    <dataValidation type="date" allowBlank="1" showInputMessage="1" showErrorMessage="1" errorTitle="Enter valid date" error="Must be between 1/1/1990 and 12/31/2030" sqref="C3:D3 C10:D10 G10:H10 H3:I3" xr:uid="{00000000-0002-0000-1600-00000D000000}">
      <formula1>32874</formula1>
      <formula2>47848</formula2>
    </dataValidation>
  </dataValidations>
  <hyperlinks>
    <hyperlink ref="A1" location="Navigate!A1" display="*" xr:uid="{00000000-0004-0000-16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6" id="{2F348339-28B5-4031-930E-E063C7D942FD}">
            <xm:f>$S$17=lists!$F$33</xm:f>
            <x14:dxf>
              <fill>
                <patternFill>
                  <bgColor rgb="FFFFFF99"/>
                </patternFill>
              </fill>
            </x14:dxf>
          </x14:cfRule>
          <xm:sqref>S18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27" priority="23" operator="equal">
      <formula>"Clinical"</formula>
    </cfRule>
    <cfRule type="colorScale" priority="24">
      <colorScale>
        <cfvo type="min"/>
        <cfvo type="max"/>
        <color rgb="FFFF7128"/>
        <color rgb="FFFFEF9C"/>
      </colorScale>
    </cfRule>
  </conditionalFormatting>
  <conditionalFormatting sqref="M41">
    <cfRule type="cellIs" dxfId="126" priority="22" operator="greaterThan">
      <formula>15</formula>
    </cfRule>
  </conditionalFormatting>
  <conditionalFormatting sqref="N46">
    <cfRule type="cellIs" dxfId="125" priority="20" operator="equal">
      <formula>"Clinical"</formula>
    </cfRule>
    <cfRule type="colorScale" priority="21">
      <colorScale>
        <cfvo type="min"/>
        <cfvo type="max"/>
        <color rgb="FFFF7128"/>
        <color rgb="FFFFEF9C"/>
      </colorScale>
    </cfRule>
  </conditionalFormatting>
  <conditionalFormatting sqref="O41:O45 O14:O30">
    <cfRule type="cellIs" dxfId="124" priority="18" operator="lessThan">
      <formula>0</formula>
    </cfRule>
    <cfRule type="cellIs" dxfId="123" priority="19" operator="greaterThan">
      <formula>0</formula>
    </cfRule>
  </conditionalFormatting>
  <conditionalFormatting sqref="O46 O32:O38">
    <cfRule type="cellIs" dxfId="122" priority="16" operator="equal">
      <formula>"+"</formula>
    </cfRule>
    <cfRule type="cellIs" dxfId="121" priority="17" operator="equal">
      <formula>"-"</formula>
    </cfRule>
  </conditionalFormatting>
  <conditionalFormatting sqref="O41:O45 O14:O30">
    <cfRule type="cellIs" priority="10" stopIfTrue="1" operator="equal">
      <formula>" "</formula>
    </cfRule>
  </conditionalFormatting>
  <conditionalFormatting sqref="M43">
    <cfRule type="cellIs" dxfId="120" priority="9" operator="greaterThan">
      <formula>15</formula>
    </cfRule>
  </conditionalFormatting>
  <conditionalFormatting sqref="M44 M126">
    <cfRule type="cellIs" dxfId="119" priority="8" operator="greaterThan">
      <formula>15</formula>
    </cfRule>
  </conditionalFormatting>
  <conditionalFormatting sqref="S25">
    <cfRule type="expression" dxfId="118" priority="3">
      <formula>$R$24=1</formula>
    </cfRule>
  </conditionalFormatting>
  <conditionalFormatting sqref="S28">
    <cfRule type="expression" dxfId="117" priority="4">
      <formula>$R$27=1</formula>
    </cfRule>
  </conditionalFormatting>
  <conditionalFormatting sqref="S37">
    <cfRule type="expression" dxfId="116" priority="5">
      <formula>$R$36=1</formula>
    </cfRule>
  </conditionalFormatting>
  <conditionalFormatting sqref="S39">
    <cfRule type="expression" dxfId="115" priority="6">
      <formula>$B$27=1</formula>
    </cfRule>
  </conditionalFormatting>
  <conditionalFormatting sqref="H3:I3 M3:O3">
    <cfRule type="expression" dxfId="114" priority="1" stopIfTrue="1">
      <formula>AND($H$3&lt;&gt;"",$M$3&lt;&gt;"")</formula>
    </cfRule>
    <cfRule type="expression" dxfId="113"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700-000000000000}">
      <formula1>0</formula1>
      <formula2>3</formula2>
    </dataValidation>
    <dataValidation type="list" allowBlank="1" showInputMessage="1" showErrorMessage="1" error="Enter the number 1 if applicable. Otherwise leave blank." sqref="R22:R24 R26:R27 R29:R36 R38" xr:uid="{00000000-0002-0000-1700-000001000000}">
      <formula1>"1"</formula1>
    </dataValidation>
    <dataValidation type="list" allowBlank="1" showInputMessage="1" showErrorMessage="1" sqref="S17" xr:uid="{00000000-0002-0000-1700-000002000000}">
      <formula1>Hispanic</formula1>
    </dataValidation>
    <dataValidation type="list" allowBlank="1" showInputMessage="1" showErrorMessage="1" sqref="S4:S6" xr:uid="{00000000-0002-0000-1700-000003000000}">
      <formula1>SystemInvolvement</formula1>
    </dataValidation>
    <dataValidation type="list" allowBlank="1" showInputMessage="1" showErrorMessage="1" sqref="C6" xr:uid="{00000000-0002-0000-1700-000004000000}">
      <formula1>Household</formula1>
    </dataValidation>
    <dataValidation type="list" allowBlank="1" showInputMessage="1" showErrorMessage="1" sqref="M3:O3" xr:uid="{00000000-0002-0000-1700-000005000000}">
      <formula1>ClosureStatus</formula1>
    </dataValidation>
    <dataValidation type="list" allowBlank="1" showInputMessage="1" showErrorMessage="1" sqref="M10" xr:uid="{00000000-0002-0000-1700-000006000000}">
      <formula1>Location</formula1>
    </dataValidation>
    <dataValidation type="list" allowBlank="1" showInputMessage="1" showErrorMessage="1" sqref="L9" xr:uid="{00000000-0002-0000-1700-000007000000}">
      <formula1>TraumaSpecific</formula1>
    </dataValidation>
    <dataValidation type="list" allowBlank="1" showInputMessage="1" showErrorMessage="1" sqref="L8" xr:uid="{00000000-0002-0000-1700-000008000000}">
      <formula1>TraumaGeneral</formula1>
    </dataValidation>
    <dataValidation type="list" allowBlank="1" showInputMessage="1" showErrorMessage="1" sqref="E8:E9" xr:uid="{00000000-0002-0000-1700-000009000000}">
      <formula1>ReferralSource</formula1>
    </dataValidation>
    <dataValidation type="list" allowBlank="1" showInputMessage="1" showErrorMessage="1" sqref="H4" xr:uid="{00000000-0002-0000-1700-00000A000000}">
      <formula1>Gender</formula1>
    </dataValidation>
    <dataValidation type="list" allowBlank="1" showInputMessage="1" showErrorMessage="1" sqref="E5" xr:uid="{00000000-0002-0000-1700-00000B000000}">
      <formula1>Language</formula1>
    </dataValidation>
    <dataValidation type="list" allowBlank="1" showErrorMessage="1" errorTitle="Choose y or n" error="y - yes_x000a_n - no" promptTitle="Please choose Yes or No" prompt="Please choose Yes or No" sqref="M32:N38" xr:uid="{00000000-0002-0000-1700-00000C000000}">
      <formula1>"y,n,Y,N"</formula1>
    </dataValidation>
    <dataValidation type="date" allowBlank="1" showInputMessage="1" showErrorMessage="1" errorTitle="Enter valid date" error="Must be between 1/1/1990 and 12/31/2030" sqref="C3:D3 C10:D10 G10:H10 H3:I3" xr:uid="{00000000-0002-0000-1700-00000D000000}">
      <formula1>32874</formula1>
      <formula2>47848</formula2>
    </dataValidation>
  </dataValidations>
  <hyperlinks>
    <hyperlink ref="A1" location="Navigate!A1" display="*" xr:uid="{00000000-0004-0000-17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7" id="{EB61BE20-3D45-48D8-BD87-24CE8D74D4C9}">
            <xm:f>$S$17=lists!$F$33</xm:f>
            <x14:dxf>
              <fill>
                <patternFill>
                  <bgColor rgb="FFFFFF99"/>
                </patternFill>
              </fill>
            </x14:dxf>
          </x14:cfRule>
          <xm:sqref>S18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11" priority="23" operator="equal">
      <formula>"Clinical"</formula>
    </cfRule>
    <cfRule type="colorScale" priority="24">
      <colorScale>
        <cfvo type="min"/>
        <cfvo type="max"/>
        <color rgb="FFFF7128"/>
        <color rgb="FFFFEF9C"/>
      </colorScale>
    </cfRule>
  </conditionalFormatting>
  <conditionalFormatting sqref="M41">
    <cfRule type="cellIs" dxfId="110" priority="22" operator="greaterThan">
      <formula>15</formula>
    </cfRule>
  </conditionalFormatting>
  <conditionalFormatting sqref="N46">
    <cfRule type="cellIs" dxfId="109" priority="20" operator="equal">
      <formula>"Clinical"</formula>
    </cfRule>
    <cfRule type="colorScale" priority="21">
      <colorScale>
        <cfvo type="min"/>
        <cfvo type="max"/>
        <color rgb="FFFF7128"/>
        <color rgb="FFFFEF9C"/>
      </colorScale>
    </cfRule>
  </conditionalFormatting>
  <conditionalFormatting sqref="O41:O45 O14:O30">
    <cfRule type="cellIs" dxfId="108" priority="18" operator="lessThan">
      <formula>0</formula>
    </cfRule>
    <cfRule type="cellIs" dxfId="107" priority="19" operator="greaterThan">
      <formula>0</formula>
    </cfRule>
  </conditionalFormatting>
  <conditionalFormatting sqref="O46 O32:O38">
    <cfRule type="cellIs" dxfId="106" priority="16" operator="equal">
      <formula>"+"</formula>
    </cfRule>
    <cfRule type="cellIs" dxfId="105" priority="17" operator="equal">
      <formula>"-"</formula>
    </cfRule>
  </conditionalFormatting>
  <conditionalFormatting sqref="O41:O45 O14:O30">
    <cfRule type="cellIs" priority="10" stopIfTrue="1" operator="equal">
      <formula>" "</formula>
    </cfRule>
  </conditionalFormatting>
  <conditionalFormatting sqref="M43">
    <cfRule type="cellIs" dxfId="104" priority="9" operator="greaterThan">
      <formula>15</formula>
    </cfRule>
  </conditionalFormatting>
  <conditionalFormatting sqref="M44 M126">
    <cfRule type="cellIs" dxfId="103" priority="8" operator="greaterThan">
      <formula>15</formula>
    </cfRule>
  </conditionalFormatting>
  <conditionalFormatting sqref="S25">
    <cfRule type="expression" dxfId="102" priority="3">
      <formula>$R$24=1</formula>
    </cfRule>
  </conditionalFormatting>
  <conditionalFormatting sqref="S28">
    <cfRule type="expression" dxfId="101" priority="4">
      <formula>$R$27=1</formula>
    </cfRule>
  </conditionalFormatting>
  <conditionalFormatting sqref="S37">
    <cfRule type="expression" dxfId="100" priority="5">
      <formula>$R$36=1</formula>
    </cfRule>
  </conditionalFormatting>
  <conditionalFormatting sqref="S39">
    <cfRule type="expression" dxfId="99" priority="6">
      <formula>$B$27=1</formula>
    </cfRule>
  </conditionalFormatting>
  <conditionalFormatting sqref="H3:I3 M3:O3">
    <cfRule type="expression" dxfId="98" priority="1" stopIfTrue="1">
      <formula>AND($H$3&lt;&gt;"",$M$3&lt;&gt;"")</formula>
    </cfRule>
    <cfRule type="expression" dxfId="97"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800-000000000000}">
      <formula1>0</formula1>
      <formula2>3</formula2>
    </dataValidation>
    <dataValidation type="list" allowBlank="1" showInputMessage="1" showErrorMessage="1" error="Enter the number 1 if applicable. Otherwise leave blank." sqref="R22:R24 R26:R27 R29:R36 R38" xr:uid="{00000000-0002-0000-1800-000001000000}">
      <formula1>"1"</formula1>
    </dataValidation>
    <dataValidation type="list" allowBlank="1" showInputMessage="1" showErrorMessage="1" sqref="S17" xr:uid="{00000000-0002-0000-1800-000002000000}">
      <formula1>Hispanic</formula1>
    </dataValidation>
    <dataValidation type="list" allowBlank="1" showInputMessage="1" showErrorMessage="1" sqref="S4:S6" xr:uid="{00000000-0002-0000-1800-000003000000}">
      <formula1>SystemInvolvement</formula1>
    </dataValidation>
    <dataValidation type="list" allowBlank="1" showInputMessage="1" showErrorMessage="1" sqref="C6" xr:uid="{00000000-0002-0000-1800-000004000000}">
      <formula1>Household</formula1>
    </dataValidation>
    <dataValidation type="list" allowBlank="1" showInputMessage="1" showErrorMessage="1" sqref="M3:O3" xr:uid="{00000000-0002-0000-1800-000005000000}">
      <formula1>ClosureStatus</formula1>
    </dataValidation>
    <dataValidation type="list" allowBlank="1" showInputMessage="1" showErrorMessage="1" sqref="M10" xr:uid="{00000000-0002-0000-1800-000006000000}">
      <formula1>Location</formula1>
    </dataValidation>
    <dataValidation type="list" allowBlank="1" showInputMessage="1" showErrorMessage="1" sqref="L9" xr:uid="{00000000-0002-0000-1800-000007000000}">
      <formula1>TraumaSpecific</formula1>
    </dataValidation>
    <dataValidation type="list" allowBlank="1" showInputMessage="1" showErrorMessage="1" sqref="L8" xr:uid="{00000000-0002-0000-1800-000008000000}">
      <formula1>TraumaGeneral</formula1>
    </dataValidation>
    <dataValidation type="list" allowBlank="1" showInputMessage="1" showErrorMessage="1" sqref="E8:E9" xr:uid="{00000000-0002-0000-1800-000009000000}">
      <formula1>ReferralSource</formula1>
    </dataValidation>
    <dataValidation type="list" allowBlank="1" showInputMessage="1" showErrorMessage="1" sqref="H4" xr:uid="{00000000-0002-0000-1800-00000A000000}">
      <formula1>Gender</formula1>
    </dataValidation>
    <dataValidation type="list" allowBlank="1" showInputMessage="1" showErrorMessage="1" sqref="E5" xr:uid="{00000000-0002-0000-1800-00000B000000}">
      <formula1>Language</formula1>
    </dataValidation>
    <dataValidation type="list" allowBlank="1" showErrorMessage="1" errorTitle="Choose y or n" error="y - yes_x000a_n - no" promptTitle="Please choose Yes or No" prompt="Please choose Yes or No" sqref="M32:N38" xr:uid="{00000000-0002-0000-1800-00000C000000}">
      <formula1>"y,n,Y,N"</formula1>
    </dataValidation>
    <dataValidation type="date" allowBlank="1" showInputMessage="1" showErrorMessage="1" errorTitle="Enter valid date" error="Must be between 1/1/1990 and 12/31/2030" sqref="C3:D3 C10:D10 G10:H10 H3:I3" xr:uid="{00000000-0002-0000-1800-00000D000000}">
      <formula1>32874</formula1>
      <formula2>47848</formula2>
    </dataValidation>
  </dataValidations>
  <hyperlinks>
    <hyperlink ref="A1" location="Navigate!A1" display="*" xr:uid="{00000000-0004-0000-18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8" id="{E38825D3-3587-4A5A-A514-0049D6B2057B}">
            <xm:f>$S$17=lists!$F$33</xm:f>
            <x14:dxf>
              <fill>
                <patternFill>
                  <bgColor rgb="FFFFFF99"/>
                </patternFill>
              </fill>
            </x14:dxf>
          </x14:cfRule>
          <xm:sqref>S18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95" priority="23" operator="equal">
      <formula>"Clinical"</formula>
    </cfRule>
    <cfRule type="colorScale" priority="24">
      <colorScale>
        <cfvo type="min"/>
        <cfvo type="max"/>
        <color rgb="FFFF7128"/>
        <color rgb="FFFFEF9C"/>
      </colorScale>
    </cfRule>
  </conditionalFormatting>
  <conditionalFormatting sqref="M41">
    <cfRule type="cellIs" dxfId="94" priority="22" operator="greaterThan">
      <formula>15</formula>
    </cfRule>
  </conditionalFormatting>
  <conditionalFormatting sqref="N46">
    <cfRule type="cellIs" dxfId="93" priority="20" operator="equal">
      <formula>"Clinical"</formula>
    </cfRule>
    <cfRule type="colorScale" priority="21">
      <colorScale>
        <cfvo type="min"/>
        <cfvo type="max"/>
        <color rgb="FFFF7128"/>
        <color rgb="FFFFEF9C"/>
      </colorScale>
    </cfRule>
  </conditionalFormatting>
  <conditionalFormatting sqref="O41:O45 O14:O30">
    <cfRule type="cellIs" dxfId="92" priority="18" operator="lessThan">
      <formula>0</formula>
    </cfRule>
    <cfRule type="cellIs" dxfId="91" priority="19" operator="greaterThan">
      <formula>0</formula>
    </cfRule>
  </conditionalFormatting>
  <conditionalFormatting sqref="O46 O32:O38">
    <cfRule type="cellIs" dxfId="90" priority="16" operator="equal">
      <formula>"+"</formula>
    </cfRule>
    <cfRule type="cellIs" dxfId="89" priority="17" operator="equal">
      <formula>"-"</formula>
    </cfRule>
  </conditionalFormatting>
  <conditionalFormatting sqref="O41:O45 O14:O30">
    <cfRule type="cellIs" priority="10" stopIfTrue="1" operator="equal">
      <formula>" "</formula>
    </cfRule>
  </conditionalFormatting>
  <conditionalFormatting sqref="M43">
    <cfRule type="cellIs" dxfId="88" priority="9" operator="greaterThan">
      <formula>15</formula>
    </cfRule>
  </conditionalFormatting>
  <conditionalFormatting sqref="M44 M126">
    <cfRule type="cellIs" dxfId="87" priority="8" operator="greaterThan">
      <formula>15</formula>
    </cfRule>
  </conditionalFormatting>
  <conditionalFormatting sqref="S25">
    <cfRule type="expression" dxfId="86" priority="3">
      <formula>$R$24=1</formula>
    </cfRule>
  </conditionalFormatting>
  <conditionalFormatting sqref="S28">
    <cfRule type="expression" dxfId="85" priority="4">
      <formula>$R$27=1</formula>
    </cfRule>
  </conditionalFormatting>
  <conditionalFormatting sqref="S37">
    <cfRule type="expression" dxfId="84" priority="5">
      <formula>$R$36=1</formula>
    </cfRule>
  </conditionalFormatting>
  <conditionalFormatting sqref="S39">
    <cfRule type="expression" dxfId="83" priority="6">
      <formula>$B$27=1</formula>
    </cfRule>
  </conditionalFormatting>
  <conditionalFormatting sqref="H3:I3 M3:O3">
    <cfRule type="expression" dxfId="82" priority="1" stopIfTrue="1">
      <formula>AND($H$3&lt;&gt;"",$M$3&lt;&gt;"")</formula>
    </cfRule>
    <cfRule type="expression" dxfId="81"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900-000000000000}">
      <formula1>0</formula1>
      <formula2>3</formula2>
    </dataValidation>
    <dataValidation type="list" allowBlank="1" showInputMessage="1" showErrorMessage="1" error="Enter the number 1 if applicable. Otherwise leave blank." sqref="R22:R24 R26:R27 R29:R36 R38" xr:uid="{00000000-0002-0000-1900-000001000000}">
      <formula1>"1"</formula1>
    </dataValidation>
    <dataValidation type="list" allowBlank="1" showInputMessage="1" showErrorMessage="1" sqref="S17" xr:uid="{00000000-0002-0000-1900-000002000000}">
      <formula1>Hispanic</formula1>
    </dataValidation>
    <dataValidation type="list" allowBlank="1" showInputMessage="1" showErrorMessage="1" sqref="S4:S6" xr:uid="{00000000-0002-0000-1900-000003000000}">
      <formula1>SystemInvolvement</formula1>
    </dataValidation>
    <dataValidation type="list" allowBlank="1" showInputMessage="1" showErrorMessage="1" sqref="C6" xr:uid="{00000000-0002-0000-1900-000004000000}">
      <formula1>Household</formula1>
    </dataValidation>
    <dataValidation type="list" allowBlank="1" showInputMessage="1" showErrorMessage="1" sqref="M3:O3" xr:uid="{00000000-0002-0000-1900-000005000000}">
      <formula1>ClosureStatus</formula1>
    </dataValidation>
    <dataValidation type="list" allowBlank="1" showInputMessage="1" showErrorMessage="1" sqref="M10" xr:uid="{00000000-0002-0000-1900-000006000000}">
      <formula1>Location</formula1>
    </dataValidation>
    <dataValidation type="list" allowBlank="1" showInputMessage="1" showErrorMessage="1" sqref="L9" xr:uid="{00000000-0002-0000-1900-000007000000}">
      <formula1>TraumaSpecific</formula1>
    </dataValidation>
    <dataValidation type="list" allowBlank="1" showInputMessage="1" showErrorMessage="1" sqref="L8" xr:uid="{00000000-0002-0000-1900-000008000000}">
      <formula1>TraumaGeneral</formula1>
    </dataValidation>
    <dataValidation type="list" allowBlank="1" showInputMessage="1" showErrorMessage="1" sqref="E8:E9" xr:uid="{00000000-0002-0000-1900-000009000000}">
      <formula1>ReferralSource</formula1>
    </dataValidation>
    <dataValidation type="list" allowBlank="1" showInputMessage="1" showErrorMessage="1" sqref="H4" xr:uid="{00000000-0002-0000-1900-00000A000000}">
      <formula1>Gender</formula1>
    </dataValidation>
    <dataValidation type="list" allowBlank="1" showInputMessage="1" showErrorMessage="1" sqref="E5" xr:uid="{00000000-0002-0000-1900-00000B000000}">
      <formula1>Language</formula1>
    </dataValidation>
    <dataValidation type="list" allowBlank="1" showErrorMessage="1" errorTitle="Choose y or n" error="y - yes_x000a_n - no" promptTitle="Please choose Yes or No" prompt="Please choose Yes or No" sqref="M32:N38" xr:uid="{00000000-0002-0000-1900-00000C000000}">
      <formula1>"y,n,Y,N"</formula1>
    </dataValidation>
    <dataValidation type="date" allowBlank="1" showInputMessage="1" showErrorMessage="1" errorTitle="Enter valid date" error="Must be between 1/1/1990 and 12/31/2030" sqref="C3:D3 C10:D10 G10:H10 H3:I3" xr:uid="{00000000-0002-0000-1900-00000D000000}">
      <formula1>32874</formula1>
      <formula2>47848</formula2>
    </dataValidation>
  </dataValidations>
  <hyperlinks>
    <hyperlink ref="A1" location="Navigate!A1" display="*" xr:uid="{00000000-0004-0000-19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49" id="{A00D2091-6D7E-4BC4-93B2-DC96E87B4722}">
            <xm:f>$S$17=lists!$F$33</xm:f>
            <x14:dxf>
              <fill>
                <patternFill>
                  <bgColor rgb="FFFFFF99"/>
                </patternFill>
              </fill>
            </x14:dxf>
          </x14:cfRule>
          <xm:sqref>S18</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79" priority="23" operator="equal">
      <formula>"Clinical"</formula>
    </cfRule>
    <cfRule type="colorScale" priority="24">
      <colorScale>
        <cfvo type="min"/>
        <cfvo type="max"/>
        <color rgb="FFFF7128"/>
        <color rgb="FFFFEF9C"/>
      </colorScale>
    </cfRule>
  </conditionalFormatting>
  <conditionalFormatting sqref="M41">
    <cfRule type="cellIs" dxfId="78" priority="22" operator="greaterThan">
      <formula>15</formula>
    </cfRule>
  </conditionalFormatting>
  <conditionalFormatting sqref="N46">
    <cfRule type="cellIs" dxfId="77" priority="20" operator="equal">
      <formula>"Clinical"</formula>
    </cfRule>
    <cfRule type="colorScale" priority="21">
      <colorScale>
        <cfvo type="min"/>
        <cfvo type="max"/>
        <color rgb="FFFF7128"/>
        <color rgb="FFFFEF9C"/>
      </colorScale>
    </cfRule>
  </conditionalFormatting>
  <conditionalFormatting sqref="O41:O45 O14:O30">
    <cfRule type="cellIs" dxfId="76" priority="18" operator="lessThan">
      <formula>0</formula>
    </cfRule>
    <cfRule type="cellIs" dxfId="75" priority="19" operator="greaterThan">
      <formula>0</formula>
    </cfRule>
  </conditionalFormatting>
  <conditionalFormatting sqref="O46 O32:O38">
    <cfRule type="cellIs" dxfId="74" priority="16" operator="equal">
      <formula>"+"</formula>
    </cfRule>
    <cfRule type="cellIs" dxfId="73" priority="17" operator="equal">
      <formula>"-"</formula>
    </cfRule>
  </conditionalFormatting>
  <conditionalFormatting sqref="O41:O45 O14:O30">
    <cfRule type="cellIs" priority="10" stopIfTrue="1" operator="equal">
      <formula>" "</formula>
    </cfRule>
  </conditionalFormatting>
  <conditionalFormatting sqref="M43">
    <cfRule type="cellIs" dxfId="72" priority="9" operator="greaterThan">
      <formula>15</formula>
    </cfRule>
  </conditionalFormatting>
  <conditionalFormatting sqref="M44 M126">
    <cfRule type="cellIs" dxfId="71" priority="8" operator="greaterThan">
      <formula>15</formula>
    </cfRule>
  </conditionalFormatting>
  <conditionalFormatting sqref="S25">
    <cfRule type="expression" dxfId="70" priority="3">
      <formula>$R$24=1</formula>
    </cfRule>
  </conditionalFormatting>
  <conditionalFormatting sqref="S28">
    <cfRule type="expression" dxfId="69" priority="4">
      <formula>$R$27=1</formula>
    </cfRule>
  </conditionalFormatting>
  <conditionalFormatting sqref="S37">
    <cfRule type="expression" dxfId="68" priority="5">
      <formula>$R$36=1</formula>
    </cfRule>
  </conditionalFormatting>
  <conditionalFormatting sqref="S39">
    <cfRule type="expression" dxfId="67" priority="6">
      <formula>$B$27=1</formula>
    </cfRule>
  </conditionalFormatting>
  <conditionalFormatting sqref="H3:I3 M3:O3">
    <cfRule type="expression" dxfId="66" priority="1" stopIfTrue="1">
      <formula>AND($H$3&lt;&gt;"",$M$3&lt;&gt;"")</formula>
    </cfRule>
    <cfRule type="expression" dxfId="65"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A00-000000000000}">
      <formula1>0</formula1>
      <formula2>3</formula2>
    </dataValidation>
    <dataValidation type="list" allowBlank="1" showInputMessage="1" showErrorMessage="1" error="Enter the number 1 if applicable. Otherwise leave blank." sqref="R22:R24 R26:R27 R29:R36 R38" xr:uid="{00000000-0002-0000-1A00-000001000000}">
      <formula1>"1"</formula1>
    </dataValidation>
    <dataValidation type="list" allowBlank="1" showInputMessage="1" showErrorMessage="1" sqref="S17" xr:uid="{00000000-0002-0000-1A00-000002000000}">
      <formula1>Hispanic</formula1>
    </dataValidation>
    <dataValidation type="list" allowBlank="1" showInputMessage="1" showErrorMessage="1" sqref="S4:S6" xr:uid="{00000000-0002-0000-1A00-000003000000}">
      <formula1>SystemInvolvement</formula1>
    </dataValidation>
    <dataValidation type="list" allowBlank="1" showInputMessage="1" showErrorMessage="1" sqref="C6" xr:uid="{00000000-0002-0000-1A00-000004000000}">
      <formula1>Household</formula1>
    </dataValidation>
    <dataValidation type="list" allowBlank="1" showInputMessage="1" showErrorMessage="1" sqref="M3:O3" xr:uid="{00000000-0002-0000-1A00-000005000000}">
      <formula1>ClosureStatus</formula1>
    </dataValidation>
    <dataValidation type="list" allowBlank="1" showInputMessage="1" showErrorMessage="1" sqref="M10" xr:uid="{00000000-0002-0000-1A00-000006000000}">
      <formula1>Location</formula1>
    </dataValidation>
    <dataValidation type="list" allowBlank="1" showInputMessage="1" showErrorMessage="1" sqref="L9" xr:uid="{00000000-0002-0000-1A00-000007000000}">
      <formula1>TraumaSpecific</formula1>
    </dataValidation>
    <dataValidation type="list" allowBlank="1" showInputMessage="1" showErrorMessage="1" sqref="L8" xr:uid="{00000000-0002-0000-1A00-000008000000}">
      <formula1>TraumaGeneral</formula1>
    </dataValidation>
    <dataValidation type="list" allowBlank="1" showInputMessage="1" showErrorMessage="1" sqref="E8:E9" xr:uid="{00000000-0002-0000-1A00-000009000000}">
      <formula1>ReferralSource</formula1>
    </dataValidation>
    <dataValidation type="list" allowBlank="1" showInputMessage="1" showErrorMessage="1" sqref="H4" xr:uid="{00000000-0002-0000-1A00-00000A000000}">
      <formula1>Gender</formula1>
    </dataValidation>
    <dataValidation type="list" allowBlank="1" showInputMessage="1" showErrorMessage="1" sqref="E5" xr:uid="{00000000-0002-0000-1A00-00000B000000}">
      <formula1>Language</formula1>
    </dataValidation>
    <dataValidation type="list" allowBlank="1" showErrorMessage="1" errorTitle="Choose y or n" error="y - yes_x000a_n - no" promptTitle="Please choose Yes or No" prompt="Please choose Yes or No" sqref="M32:N38" xr:uid="{00000000-0002-0000-1A00-00000C000000}">
      <formula1>"y,n,Y,N"</formula1>
    </dataValidation>
    <dataValidation type="date" allowBlank="1" showInputMessage="1" showErrorMessage="1" errorTitle="Enter valid date" error="Must be between 1/1/1990 and 12/31/2030" sqref="C3:D3 C10:D10 G10:H10 H3:I3" xr:uid="{00000000-0002-0000-1A00-00000D000000}">
      <formula1>32874</formula1>
      <formula2>47848</formula2>
    </dataValidation>
  </dataValidations>
  <hyperlinks>
    <hyperlink ref="A1" location="Navigate!A1" display="*" xr:uid="{00000000-0004-0000-1A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0" id="{3D6B15C6-071A-4191-9FC7-F00C440B8D0A}">
            <xm:f>$S$17=lists!$F$33</xm:f>
            <x14:dxf>
              <fill>
                <patternFill>
                  <bgColor rgb="FFFFFF99"/>
                </patternFill>
              </fill>
            </x14:dxf>
          </x14:cfRule>
          <xm:sqref>S18</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63" priority="23" operator="equal">
      <formula>"Clinical"</formula>
    </cfRule>
    <cfRule type="colorScale" priority="24">
      <colorScale>
        <cfvo type="min"/>
        <cfvo type="max"/>
        <color rgb="FFFF7128"/>
        <color rgb="FFFFEF9C"/>
      </colorScale>
    </cfRule>
  </conditionalFormatting>
  <conditionalFormatting sqref="M41">
    <cfRule type="cellIs" dxfId="62" priority="22" operator="greaterThan">
      <formula>15</formula>
    </cfRule>
  </conditionalFormatting>
  <conditionalFormatting sqref="N46">
    <cfRule type="cellIs" dxfId="61" priority="20" operator="equal">
      <formula>"Clinical"</formula>
    </cfRule>
    <cfRule type="colorScale" priority="21">
      <colorScale>
        <cfvo type="min"/>
        <cfvo type="max"/>
        <color rgb="FFFF7128"/>
        <color rgb="FFFFEF9C"/>
      </colorScale>
    </cfRule>
  </conditionalFormatting>
  <conditionalFormatting sqref="O41:O45 O14:O30">
    <cfRule type="cellIs" dxfId="60" priority="18" operator="lessThan">
      <formula>0</formula>
    </cfRule>
    <cfRule type="cellIs" dxfId="59" priority="19" operator="greaterThan">
      <formula>0</formula>
    </cfRule>
  </conditionalFormatting>
  <conditionalFormatting sqref="O46 O32:O38">
    <cfRule type="cellIs" dxfId="58" priority="16" operator="equal">
      <formula>"+"</formula>
    </cfRule>
    <cfRule type="cellIs" dxfId="57" priority="17" operator="equal">
      <formula>"-"</formula>
    </cfRule>
  </conditionalFormatting>
  <conditionalFormatting sqref="O41:O45 O14:O30">
    <cfRule type="cellIs" priority="10" stopIfTrue="1" operator="equal">
      <formula>" "</formula>
    </cfRule>
  </conditionalFormatting>
  <conditionalFormatting sqref="M43">
    <cfRule type="cellIs" dxfId="56" priority="9" operator="greaterThan">
      <formula>15</formula>
    </cfRule>
  </conditionalFormatting>
  <conditionalFormatting sqref="M44 M126">
    <cfRule type="cellIs" dxfId="55" priority="8" operator="greaterThan">
      <formula>15</formula>
    </cfRule>
  </conditionalFormatting>
  <conditionalFormatting sqref="S25">
    <cfRule type="expression" dxfId="54" priority="3">
      <formula>$R$24=1</formula>
    </cfRule>
  </conditionalFormatting>
  <conditionalFormatting sqref="S28">
    <cfRule type="expression" dxfId="53" priority="4">
      <formula>$R$27=1</formula>
    </cfRule>
  </conditionalFormatting>
  <conditionalFormatting sqref="S37">
    <cfRule type="expression" dxfId="52" priority="5">
      <formula>$R$36=1</formula>
    </cfRule>
  </conditionalFormatting>
  <conditionalFormatting sqref="S39">
    <cfRule type="expression" dxfId="51" priority="6">
      <formula>$B$27=1</formula>
    </cfRule>
  </conditionalFormatting>
  <conditionalFormatting sqref="H3:I3 M3:O3">
    <cfRule type="expression" dxfId="50" priority="1" stopIfTrue="1">
      <formula>AND($H$3&lt;&gt;"",$M$3&lt;&gt;"")</formula>
    </cfRule>
    <cfRule type="expression" dxfId="49"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B00-000000000000}">
      <formula1>0</formula1>
      <formula2>3</formula2>
    </dataValidation>
    <dataValidation type="list" allowBlank="1" showInputMessage="1" showErrorMessage="1" error="Enter the number 1 if applicable. Otherwise leave blank." sqref="R22:R24 R26:R27 R29:R36 R38" xr:uid="{00000000-0002-0000-1B00-000001000000}">
      <formula1>"1"</formula1>
    </dataValidation>
    <dataValidation type="list" allowBlank="1" showInputMessage="1" showErrorMessage="1" sqref="S17" xr:uid="{00000000-0002-0000-1B00-000002000000}">
      <formula1>Hispanic</formula1>
    </dataValidation>
    <dataValidation type="list" allowBlank="1" showInputMessage="1" showErrorMessage="1" sqref="S4:S6" xr:uid="{00000000-0002-0000-1B00-000003000000}">
      <formula1>SystemInvolvement</formula1>
    </dataValidation>
    <dataValidation type="list" allowBlank="1" showInputMessage="1" showErrorMessage="1" sqref="C6" xr:uid="{00000000-0002-0000-1B00-000004000000}">
      <formula1>Household</formula1>
    </dataValidation>
    <dataValidation type="list" allowBlank="1" showInputMessage="1" showErrorMessage="1" sqref="M3:O3" xr:uid="{00000000-0002-0000-1B00-000005000000}">
      <formula1>ClosureStatus</formula1>
    </dataValidation>
    <dataValidation type="list" allowBlank="1" showInputMessage="1" showErrorMessage="1" sqref="M10" xr:uid="{00000000-0002-0000-1B00-000006000000}">
      <formula1>Location</formula1>
    </dataValidation>
    <dataValidation type="list" allowBlank="1" showInputMessage="1" showErrorMessage="1" sqref="L9" xr:uid="{00000000-0002-0000-1B00-000007000000}">
      <formula1>TraumaSpecific</formula1>
    </dataValidation>
    <dataValidation type="list" allowBlank="1" showInputMessage="1" showErrorMessage="1" sqref="L8" xr:uid="{00000000-0002-0000-1B00-000008000000}">
      <formula1>TraumaGeneral</formula1>
    </dataValidation>
    <dataValidation type="list" allowBlank="1" showInputMessage="1" showErrorMessage="1" sqref="E8:E9" xr:uid="{00000000-0002-0000-1B00-000009000000}">
      <formula1>ReferralSource</formula1>
    </dataValidation>
    <dataValidation type="list" allowBlank="1" showInputMessage="1" showErrorMessage="1" sqref="H4" xr:uid="{00000000-0002-0000-1B00-00000A000000}">
      <formula1>Gender</formula1>
    </dataValidation>
    <dataValidation type="list" allowBlank="1" showInputMessage="1" showErrorMessage="1" sqref="E5" xr:uid="{00000000-0002-0000-1B00-00000B000000}">
      <formula1>Language</formula1>
    </dataValidation>
    <dataValidation type="list" allowBlank="1" showErrorMessage="1" errorTitle="Choose y or n" error="y - yes_x000a_n - no" promptTitle="Please choose Yes or No" prompt="Please choose Yes or No" sqref="M32:N38" xr:uid="{00000000-0002-0000-1B00-00000C000000}">
      <formula1>"y,n,Y,N"</formula1>
    </dataValidation>
    <dataValidation type="date" allowBlank="1" showInputMessage="1" showErrorMessage="1" errorTitle="Enter valid date" error="Must be between 1/1/1990 and 12/31/2030" sqref="C3:D3 C10:D10 G10:H10 H3:I3" xr:uid="{00000000-0002-0000-1B00-00000D000000}">
      <formula1>32874</formula1>
      <formula2>47848</formula2>
    </dataValidation>
  </dataValidations>
  <hyperlinks>
    <hyperlink ref="A1" location="Navigate!A1" display="*" xr:uid="{00000000-0004-0000-1B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1" id="{B27D4050-EB9B-4C8A-B807-F9CD2B4E20A6}">
            <xm:f>$S$17=lists!$F$33</xm:f>
            <x14:dxf>
              <fill>
                <patternFill>
                  <bgColor rgb="FFFFFF99"/>
                </patternFill>
              </fill>
            </x14:dxf>
          </x14:cfRule>
          <xm:sqref>S18</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47" priority="25" operator="equal">
      <formula>"Clinical"</formula>
    </cfRule>
    <cfRule type="colorScale" priority="26">
      <colorScale>
        <cfvo type="min"/>
        <cfvo type="max"/>
        <color rgb="FFFF7128"/>
        <color rgb="FFFFEF9C"/>
      </colorScale>
    </cfRule>
  </conditionalFormatting>
  <conditionalFormatting sqref="M41">
    <cfRule type="cellIs" dxfId="46" priority="24" operator="greaterThan">
      <formula>15</formula>
    </cfRule>
  </conditionalFormatting>
  <conditionalFormatting sqref="N46">
    <cfRule type="cellIs" dxfId="45" priority="22" operator="equal">
      <formula>"Clinical"</formula>
    </cfRule>
    <cfRule type="colorScale" priority="23">
      <colorScale>
        <cfvo type="min"/>
        <cfvo type="max"/>
        <color rgb="FFFF7128"/>
        <color rgb="FFFFEF9C"/>
      </colorScale>
    </cfRule>
  </conditionalFormatting>
  <conditionalFormatting sqref="O41:O45 O14:O30">
    <cfRule type="cellIs" dxfId="44" priority="20" operator="lessThan">
      <formula>0</formula>
    </cfRule>
    <cfRule type="cellIs" dxfId="43" priority="21" operator="greaterThan">
      <formula>0</formula>
    </cfRule>
  </conditionalFormatting>
  <conditionalFormatting sqref="O46 O32:O38">
    <cfRule type="cellIs" dxfId="42" priority="18" operator="equal">
      <formula>"+"</formula>
    </cfRule>
    <cfRule type="cellIs" dxfId="41" priority="19" operator="equal">
      <formula>"-"</formula>
    </cfRule>
  </conditionalFormatting>
  <conditionalFormatting sqref="O41:O45 O14:O30">
    <cfRule type="cellIs" priority="12" stopIfTrue="1" operator="equal">
      <formula>" "</formula>
    </cfRule>
  </conditionalFormatting>
  <conditionalFormatting sqref="M43">
    <cfRule type="cellIs" dxfId="40" priority="11" operator="greaterThan">
      <formula>15</formula>
    </cfRule>
  </conditionalFormatting>
  <conditionalFormatting sqref="M44 M126">
    <cfRule type="cellIs" dxfId="39" priority="10" operator="greaterThan">
      <formula>15</formula>
    </cfRule>
  </conditionalFormatting>
  <conditionalFormatting sqref="S25">
    <cfRule type="expression" dxfId="38" priority="5">
      <formula>$R$24=1</formula>
    </cfRule>
  </conditionalFormatting>
  <conditionalFormatting sqref="S28">
    <cfRule type="expression" dxfId="37" priority="6">
      <formula>$R$27=1</formula>
    </cfRule>
  </conditionalFormatting>
  <conditionalFormatting sqref="S37">
    <cfRule type="expression" dxfId="36" priority="7">
      <formula>$R$36=1</formula>
    </cfRule>
  </conditionalFormatting>
  <conditionalFormatting sqref="S39">
    <cfRule type="expression" dxfId="35" priority="8">
      <formula>$B$27=1</formula>
    </cfRule>
  </conditionalFormatting>
  <conditionalFormatting sqref="H3:I3 M3:O3">
    <cfRule type="expression" dxfId="34" priority="1" stopIfTrue="1">
      <formula>AND($H$3&lt;&gt;"",$M$3&lt;&gt;"")</formula>
    </cfRule>
    <cfRule type="expression" dxfId="33"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C00-000000000000}">
      <formula1>0</formula1>
      <formula2>3</formula2>
    </dataValidation>
    <dataValidation type="list" allowBlank="1" showInputMessage="1" showErrorMessage="1" error="Enter the number 1 if applicable. Otherwise leave blank." sqref="R22:R24 R26:R27 R29:R36 R38" xr:uid="{00000000-0002-0000-1C00-000001000000}">
      <formula1>"1"</formula1>
    </dataValidation>
    <dataValidation type="list" allowBlank="1" showInputMessage="1" showErrorMessage="1" sqref="S17" xr:uid="{00000000-0002-0000-1C00-000002000000}">
      <formula1>Hispanic</formula1>
    </dataValidation>
    <dataValidation type="list" allowBlank="1" showInputMessage="1" showErrorMessage="1" sqref="S4:S6" xr:uid="{00000000-0002-0000-1C00-000003000000}">
      <formula1>SystemInvolvement</formula1>
    </dataValidation>
    <dataValidation type="list" allowBlank="1" showInputMessage="1" showErrorMessage="1" sqref="C6" xr:uid="{00000000-0002-0000-1C00-000004000000}">
      <formula1>Household</formula1>
    </dataValidation>
    <dataValidation type="list" allowBlank="1" showInputMessage="1" showErrorMessage="1" sqref="M3:O3" xr:uid="{00000000-0002-0000-1C00-000005000000}">
      <formula1>ClosureStatus</formula1>
    </dataValidation>
    <dataValidation type="list" allowBlank="1" showInputMessage="1" showErrorMessage="1" sqref="M10" xr:uid="{00000000-0002-0000-1C00-000006000000}">
      <formula1>Location</formula1>
    </dataValidation>
    <dataValidation type="list" allowBlank="1" showInputMessage="1" showErrorMessage="1" sqref="L9" xr:uid="{00000000-0002-0000-1C00-000007000000}">
      <formula1>TraumaSpecific</formula1>
    </dataValidation>
    <dataValidation type="list" allowBlank="1" showInputMessage="1" showErrorMessage="1" sqref="L8" xr:uid="{00000000-0002-0000-1C00-000008000000}">
      <formula1>TraumaGeneral</formula1>
    </dataValidation>
    <dataValidation type="list" allowBlank="1" showInputMessage="1" showErrorMessage="1" sqref="E8:E9" xr:uid="{00000000-0002-0000-1C00-000009000000}">
      <formula1>ReferralSource</formula1>
    </dataValidation>
    <dataValidation type="list" allowBlank="1" showInputMessage="1" showErrorMessage="1" sqref="H4" xr:uid="{00000000-0002-0000-1C00-00000A000000}">
      <formula1>Gender</formula1>
    </dataValidation>
    <dataValidation type="list" allowBlank="1" showInputMessage="1" showErrorMessage="1" sqref="E5" xr:uid="{00000000-0002-0000-1C00-00000B000000}">
      <formula1>Language</formula1>
    </dataValidation>
    <dataValidation type="list" allowBlank="1" showErrorMessage="1" errorTitle="Choose y or n" error="y - yes_x000a_n - no" promptTitle="Please choose Yes or No" prompt="Please choose Yes or No" sqref="M32:N38" xr:uid="{00000000-0002-0000-1C00-00000C000000}">
      <formula1>"y,n,Y,N"</formula1>
    </dataValidation>
    <dataValidation type="date" allowBlank="1" showInputMessage="1" showErrorMessage="1" errorTitle="Enter valid date" error="Must be between 1/1/1990 and 12/31/2030" sqref="C3:D3 C10:D10 G10:H10 H3:I3" xr:uid="{00000000-0002-0000-1C00-00000D000000}">
      <formula1>32874</formula1>
      <formula2>47848</formula2>
    </dataValidation>
  </dataValidations>
  <hyperlinks>
    <hyperlink ref="A1" location="Navigate!A1" display="*" xr:uid="{00000000-0004-0000-1C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4" id="{DE00F47D-5049-4377-98C1-9FB341B8B580}">
            <xm:f>$S$17=lists!$F$33</xm:f>
            <x14:dxf>
              <fill>
                <patternFill>
                  <bgColor rgb="FFFFFF99"/>
                </patternFill>
              </fill>
            </x14:dxf>
          </x14:cfRule>
          <xm:sqref>S18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8"/>
  <sheetViews>
    <sheetView workbookViewId="0"/>
  </sheetViews>
  <sheetFormatPr defaultColWidth="9.109375" defaultRowHeight="14.4" x14ac:dyDescent="0.3"/>
  <cols>
    <col min="1" max="2" width="9.109375" style="91"/>
    <col min="3" max="4" width="19" style="91" customWidth="1"/>
    <col min="5" max="5" width="17.5546875" style="91" bestFit="1" customWidth="1"/>
    <col min="6" max="16384" width="9.109375" style="91"/>
  </cols>
  <sheetData>
    <row r="1" spans="2:5" x14ac:dyDescent="0.3">
      <c r="B1" s="4" t="s">
        <v>129</v>
      </c>
    </row>
    <row r="2" spans="2:5" x14ac:dyDescent="0.3">
      <c r="B2" s="4"/>
    </row>
    <row r="3" spans="2:5" x14ac:dyDescent="0.3">
      <c r="B3" s="4" t="s">
        <v>166</v>
      </c>
      <c r="C3" s="4" t="s">
        <v>167</v>
      </c>
      <c r="D3" s="4" t="s">
        <v>168</v>
      </c>
      <c r="E3" s="4" t="s">
        <v>184</v>
      </c>
    </row>
    <row r="4" spans="2:5" x14ac:dyDescent="0.3">
      <c r="B4" s="3">
        <v>1</v>
      </c>
      <c r="C4" s="91" t="str">
        <f>IF('Client (1)'!$C$2="","",'Client (1)'!$C$2)</f>
        <v/>
      </c>
      <c r="D4" s="91" t="str">
        <f>IF('Client (1)'!$H$2="","",'Client (1)'!$H$2)</f>
        <v/>
      </c>
      <c r="E4" s="93" t="s">
        <v>185</v>
      </c>
    </row>
    <row r="5" spans="2:5" x14ac:dyDescent="0.3">
      <c r="B5" s="3">
        <v>2</v>
      </c>
      <c r="C5" s="91" t="str">
        <f ca="1">IF(INDIRECT("'Client ("&amp;B5&amp;")'!$C$2")="","",INDIRECT("'Client ("&amp;B5&amp;")'!$C$2"))</f>
        <v/>
      </c>
      <c r="D5" s="91" t="str">
        <f ca="1">IF(INDIRECT("'Client ("&amp;B5&amp;")'!$H$2")="","",INDIRECT("'Client ("&amp;B5&amp;")'!$H$2"))</f>
        <v/>
      </c>
      <c r="E5" s="93" t="s">
        <v>186</v>
      </c>
    </row>
    <row r="6" spans="2:5" x14ac:dyDescent="0.3">
      <c r="B6" s="3">
        <v>3</v>
      </c>
      <c r="C6" s="91" t="str">
        <f ca="1">IF(INDIRECT("'Client ("&amp;B6&amp;")'!$C$2")="","",INDIRECT("'Client ("&amp;B6&amp;")'!$C$2"))</f>
        <v/>
      </c>
      <c r="D6" s="91" t="str">
        <f ca="1">IF(INDIRECT("'Client ("&amp;B6&amp;")'!$H$2")="","",INDIRECT("'Client ("&amp;B6&amp;")'!$H$2"))</f>
        <v/>
      </c>
    </row>
    <row r="7" spans="2:5" x14ac:dyDescent="0.3">
      <c r="B7" s="3">
        <v>4</v>
      </c>
      <c r="C7" s="91" t="str">
        <f t="shared" ref="C7:C28" ca="1" si="0">IF(INDIRECT("'Client ("&amp;B7&amp;")'!$C$2")="","",INDIRECT("'Client ("&amp;B7&amp;")'!$C$2"))</f>
        <v/>
      </c>
      <c r="D7" s="91" t="str">
        <f t="shared" ref="D7:D28" ca="1" si="1">IF(INDIRECT("'Client ("&amp;B7&amp;")'!$H$2")="","",INDIRECT("'Client ("&amp;B7&amp;")'!$H$2"))</f>
        <v/>
      </c>
      <c r="E7" s="93" t="s">
        <v>281</v>
      </c>
    </row>
    <row r="8" spans="2:5" x14ac:dyDescent="0.3">
      <c r="B8" s="246">
        <v>5</v>
      </c>
      <c r="C8" s="91" t="str">
        <f t="shared" ca="1" si="0"/>
        <v/>
      </c>
      <c r="D8" s="91" t="str">
        <f t="shared" ca="1" si="1"/>
        <v/>
      </c>
    </row>
    <row r="9" spans="2:5" x14ac:dyDescent="0.3">
      <c r="B9" s="246">
        <v>6</v>
      </c>
      <c r="C9" s="91" t="str">
        <f t="shared" ca="1" si="0"/>
        <v/>
      </c>
      <c r="D9" s="91" t="str">
        <f t="shared" ca="1" si="1"/>
        <v/>
      </c>
    </row>
    <row r="10" spans="2:5" x14ac:dyDescent="0.3">
      <c r="B10" s="246">
        <v>7</v>
      </c>
      <c r="C10" s="91" t="str">
        <f t="shared" ca="1" si="0"/>
        <v/>
      </c>
      <c r="D10" s="91" t="str">
        <f t="shared" ca="1" si="1"/>
        <v/>
      </c>
    </row>
    <row r="11" spans="2:5" x14ac:dyDescent="0.3">
      <c r="B11" s="246">
        <v>8</v>
      </c>
      <c r="C11" s="91" t="str">
        <f t="shared" ca="1" si="0"/>
        <v/>
      </c>
      <c r="D11" s="91" t="str">
        <f t="shared" ca="1" si="1"/>
        <v/>
      </c>
    </row>
    <row r="12" spans="2:5" x14ac:dyDescent="0.3">
      <c r="B12" s="246">
        <v>9</v>
      </c>
      <c r="C12" s="91" t="str">
        <f t="shared" ca="1" si="0"/>
        <v/>
      </c>
      <c r="D12" s="91" t="str">
        <f t="shared" ca="1" si="1"/>
        <v/>
      </c>
    </row>
    <row r="13" spans="2:5" x14ac:dyDescent="0.3">
      <c r="B13" s="246">
        <v>10</v>
      </c>
      <c r="C13" s="91" t="str">
        <f t="shared" ca="1" si="0"/>
        <v/>
      </c>
      <c r="D13" s="91" t="str">
        <f t="shared" ca="1" si="1"/>
        <v/>
      </c>
    </row>
    <row r="14" spans="2:5" x14ac:dyDescent="0.3">
      <c r="B14" s="246">
        <v>11</v>
      </c>
      <c r="C14" s="91" t="str">
        <f t="shared" ca="1" si="0"/>
        <v/>
      </c>
      <c r="D14" s="91" t="str">
        <f t="shared" ca="1" si="1"/>
        <v/>
      </c>
    </row>
    <row r="15" spans="2:5" x14ac:dyDescent="0.3">
      <c r="B15" s="246">
        <v>12</v>
      </c>
      <c r="C15" s="91" t="str">
        <f t="shared" ca="1" si="0"/>
        <v/>
      </c>
      <c r="D15" s="91" t="str">
        <f t="shared" ca="1" si="1"/>
        <v/>
      </c>
    </row>
    <row r="16" spans="2:5" x14ac:dyDescent="0.3">
      <c r="B16" s="246">
        <v>13</v>
      </c>
      <c r="C16" s="91" t="str">
        <f t="shared" ca="1" si="0"/>
        <v/>
      </c>
      <c r="D16" s="91" t="str">
        <f t="shared" ca="1" si="1"/>
        <v/>
      </c>
    </row>
    <row r="17" spans="2:4" x14ac:dyDescent="0.3">
      <c r="B17" s="246">
        <v>14</v>
      </c>
      <c r="C17" s="91" t="str">
        <f t="shared" ca="1" si="0"/>
        <v/>
      </c>
      <c r="D17" s="91" t="str">
        <f t="shared" ca="1" si="1"/>
        <v/>
      </c>
    </row>
    <row r="18" spans="2:4" x14ac:dyDescent="0.3">
      <c r="B18" s="246">
        <v>15</v>
      </c>
      <c r="C18" s="91" t="str">
        <f t="shared" ca="1" si="0"/>
        <v/>
      </c>
      <c r="D18" s="91" t="str">
        <f t="shared" ca="1" si="1"/>
        <v/>
      </c>
    </row>
    <row r="19" spans="2:4" x14ac:dyDescent="0.3">
      <c r="B19" s="246">
        <v>16</v>
      </c>
      <c r="C19" s="91" t="str">
        <f t="shared" ca="1" si="0"/>
        <v/>
      </c>
      <c r="D19" s="91" t="str">
        <f t="shared" ca="1" si="1"/>
        <v/>
      </c>
    </row>
    <row r="20" spans="2:4" x14ac:dyDescent="0.3">
      <c r="B20" s="246">
        <v>17</v>
      </c>
      <c r="C20" s="91" t="str">
        <f t="shared" ca="1" si="0"/>
        <v/>
      </c>
      <c r="D20" s="91" t="str">
        <f t="shared" ca="1" si="1"/>
        <v/>
      </c>
    </row>
    <row r="21" spans="2:4" x14ac:dyDescent="0.3">
      <c r="B21" s="246">
        <v>18</v>
      </c>
      <c r="C21" s="91" t="str">
        <f t="shared" ca="1" si="0"/>
        <v/>
      </c>
      <c r="D21" s="91" t="str">
        <f t="shared" ca="1" si="1"/>
        <v/>
      </c>
    </row>
    <row r="22" spans="2:4" x14ac:dyDescent="0.3">
      <c r="B22" s="246">
        <v>19</v>
      </c>
      <c r="C22" s="91" t="str">
        <f t="shared" ca="1" si="0"/>
        <v/>
      </c>
      <c r="D22" s="91" t="str">
        <f t="shared" ca="1" si="1"/>
        <v/>
      </c>
    </row>
    <row r="23" spans="2:4" x14ac:dyDescent="0.3">
      <c r="B23" s="246">
        <v>20</v>
      </c>
      <c r="C23" s="91" t="str">
        <f t="shared" ca="1" si="0"/>
        <v/>
      </c>
      <c r="D23" s="91" t="str">
        <f t="shared" ca="1" si="1"/>
        <v/>
      </c>
    </row>
    <row r="24" spans="2:4" x14ac:dyDescent="0.3">
      <c r="B24" s="246">
        <v>21</v>
      </c>
      <c r="C24" s="91" t="str">
        <f t="shared" ca="1" si="0"/>
        <v/>
      </c>
      <c r="D24" s="91" t="str">
        <f t="shared" ca="1" si="1"/>
        <v/>
      </c>
    </row>
    <row r="25" spans="2:4" x14ac:dyDescent="0.3">
      <c r="B25" s="246">
        <v>22</v>
      </c>
      <c r="C25" s="91" t="str">
        <f t="shared" ca="1" si="0"/>
        <v/>
      </c>
      <c r="D25" s="91" t="str">
        <f t="shared" ca="1" si="1"/>
        <v/>
      </c>
    </row>
    <row r="26" spans="2:4" x14ac:dyDescent="0.3">
      <c r="B26" s="246">
        <v>23</v>
      </c>
      <c r="C26" s="91" t="str">
        <f t="shared" ca="1" si="0"/>
        <v/>
      </c>
      <c r="D26" s="91" t="str">
        <f t="shared" ca="1" si="1"/>
        <v/>
      </c>
    </row>
    <row r="27" spans="2:4" x14ac:dyDescent="0.3">
      <c r="B27" s="246">
        <v>24</v>
      </c>
      <c r="C27" s="91" t="str">
        <f t="shared" ca="1" si="0"/>
        <v/>
      </c>
      <c r="D27" s="91" t="str">
        <f t="shared" ca="1" si="1"/>
        <v/>
      </c>
    </row>
    <row r="28" spans="2:4" x14ac:dyDescent="0.3">
      <c r="B28" s="246">
        <v>25</v>
      </c>
      <c r="C28" s="91" t="str">
        <f t="shared" ca="1" si="0"/>
        <v/>
      </c>
      <c r="D28" s="91" t="str">
        <f t="shared" ca="1" si="1"/>
        <v/>
      </c>
    </row>
  </sheetData>
  <sheetProtection password="CDF0" sheet="1" objects="1" scenarios="1" sort="0" autoFilter="0"/>
  <hyperlinks>
    <hyperlink ref="B4" location="'Client (1)'!A1" display="'Client (1)'!A1" xr:uid="{00000000-0004-0000-0200-000000000000}"/>
    <hyperlink ref="B5" location="'Client (2)'!A1" display="'Client (2)'!A1" xr:uid="{00000000-0004-0000-0200-000001000000}"/>
    <hyperlink ref="E4" location="Instructions!A1" display="Instructions" xr:uid="{00000000-0004-0000-0200-000002000000}"/>
    <hyperlink ref="E5" location="'Clinician Summary'!A1" display="Clinician Summary" xr:uid="{00000000-0004-0000-0200-000003000000}"/>
    <hyperlink ref="B6" location="'Client (3)'!A3" display="'Client (3)'!A3" xr:uid="{00000000-0004-0000-0200-000004000000}"/>
    <hyperlink ref="B7" location="'Client (4)'!A3" display="'Client (4)'!A3" xr:uid="{00000000-0004-0000-0200-000005000000}"/>
    <hyperlink ref="E7" location="DataTable!A1" display="Data Table" xr:uid="{00000000-0004-0000-0200-000006000000}"/>
    <hyperlink ref="B8" location="'Client (5)'!A1" display="'Client (5)'!A1" xr:uid="{00000000-0004-0000-0200-000007000000}"/>
    <hyperlink ref="B9" location="'Client (6)'!A1" display="'Client (6)'!A1" xr:uid="{00000000-0004-0000-0200-000008000000}"/>
    <hyperlink ref="B10" location="'Client (7)'!A1" display="'Client (7)'!A1" xr:uid="{00000000-0004-0000-0200-000009000000}"/>
    <hyperlink ref="B11" location="'Client (8)'!A1" display="'Client (8)'!A1" xr:uid="{00000000-0004-0000-0200-00000A000000}"/>
    <hyperlink ref="B12" location="'Client (9)'!A1" display="'Client (9)'!A1" xr:uid="{00000000-0004-0000-0200-00000B000000}"/>
    <hyperlink ref="B13" location="'Client (10)'!A1" display="'Client (10)'!A1" xr:uid="{00000000-0004-0000-0200-00000C000000}"/>
    <hyperlink ref="B14" location="'Client (11)'!A1" display="'Client (11)'!A1" xr:uid="{00000000-0004-0000-0200-00000D000000}"/>
    <hyperlink ref="B15" location="'Client (12)'!A1" display="'Client (12)'!A1" xr:uid="{00000000-0004-0000-0200-00000E000000}"/>
    <hyperlink ref="B16" location="'Client (13)'!A1" display="'Client (13)'!A1" xr:uid="{00000000-0004-0000-0200-00000F000000}"/>
    <hyperlink ref="B17" location="'Client (14)'!A1" display="'Client (14)'!A1" xr:uid="{00000000-0004-0000-0200-000010000000}"/>
    <hyperlink ref="B18" location="'Client (15)'!A1" display="'Client (15)'!A1" xr:uid="{00000000-0004-0000-0200-000011000000}"/>
    <hyperlink ref="B19" location="'Client (16)'!A1" display="'Client (16)'!A1" xr:uid="{00000000-0004-0000-0200-000012000000}"/>
    <hyperlink ref="B20" location="'Client (17)'!A1" display="'Client (17)'!A1" xr:uid="{00000000-0004-0000-0200-000013000000}"/>
    <hyperlink ref="B21" location="'Client (18)'!A1" display="'Client (18)'!A1" xr:uid="{00000000-0004-0000-0200-000014000000}"/>
    <hyperlink ref="B22" location="'Client (19)'!A1" display="'Client (19)'!A1" xr:uid="{00000000-0004-0000-0200-000015000000}"/>
    <hyperlink ref="B23" location="'Client (20)'!A1" display="'Client (20)'!A1" xr:uid="{00000000-0004-0000-0200-000016000000}"/>
    <hyperlink ref="B24" location="'Client (21)'!A1" display="'Client (21)'!A1" xr:uid="{00000000-0004-0000-0200-000017000000}"/>
    <hyperlink ref="B25" location="'Client (22)'!A1" display="'Client (22)'!A1" xr:uid="{00000000-0004-0000-0200-000018000000}"/>
    <hyperlink ref="B26" location="'Client (23)'!A1" display="'Client (23)'!A1" xr:uid="{00000000-0004-0000-0200-000019000000}"/>
    <hyperlink ref="B27" location="'Client (24)'!A1" display="'Client (24)'!A1" xr:uid="{00000000-0004-0000-0200-00001A000000}"/>
    <hyperlink ref="B28" location="'Client (25)'!A1" display="'Client (25)'!A1" xr:uid="{00000000-0004-0000-0200-00001B000000}"/>
  </hyperlinks>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1" priority="23" operator="equal">
      <formula>"Clinical"</formula>
    </cfRule>
    <cfRule type="colorScale" priority="24">
      <colorScale>
        <cfvo type="min"/>
        <cfvo type="max"/>
        <color rgb="FFFF7128"/>
        <color rgb="FFFFEF9C"/>
      </colorScale>
    </cfRule>
  </conditionalFormatting>
  <conditionalFormatting sqref="M41">
    <cfRule type="cellIs" dxfId="30" priority="22" operator="greaterThan">
      <formula>15</formula>
    </cfRule>
  </conditionalFormatting>
  <conditionalFormatting sqref="N46">
    <cfRule type="cellIs" dxfId="29" priority="20" operator="equal">
      <formula>"Clinical"</formula>
    </cfRule>
    <cfRule type="colorScale" priority="21">
      <colorScale>
        <cfvo type="min"/>
        <cfvo type="max"/>
        <color rgb="FFFF7128"/>
        <color rgb="FFFFEF9C"/>
      </colorScale>
    </cfRule>
  </conditionalFormatting>
  <conditionalFormatting sqref="O41:O45 O14:O30">
    <cfRule type="cellIs" dxfId="28" priority="18" operator="lessThan">
      <formula>0</formula>
    </cfRule>
    <cfRule type="cellIs" dxfId="27" priority="19" operator="greaterThan">
      <formula>0</formula>
    </cfRule>
  </conditionalFormatting>
  <conditionalFormatting sqref="O46 O32:O38">
    <cfRule type="cellIs" dxfId="26" priority="16" operator="equal">
      <formula>"+"</formula>
    </cfRule>
    <cfRule type="cellIs" dxfId="25" priority="17" operator="equal">
      <formula>"-"</formula>
    </cfRule>
  </conditionalFormatting>
  <conditionalFormatting sqref="O41:O45 O14:O30">
    <cfRule type="cellIs" priority="10" stopIfTrue="1" operator="equal">
      <formula>" "</formula>
    </cfRule>
  </conditionalFormatting>
  <conditionalFormatting sqref="M43">
    <cfRule type="cellIs" dxfId="24" priority="9" operator="greaterThan">
      <formula>15</formula>
    </cfRule>
  </conditionalFormatting>
  <conditionalFormatting sqref="M44 M126">
    <cfRule type="cellIs" dxfId="23" priority="8" operator="greaterThan">
      <formula>15</formula>
    </cfRule>
  </conditionalFormatting>
  <conditionalFormatting sqref="S25">
    <cfRule type="expression" dxfId="22" priority="3">
      <formula>$R$24=1</formula>
    </cfRule>
  </conditionalFormatting>
  <conditionalFormatting sqref="S28">
    <cfRule type="expression" dxfId="21" priority="4">
      <formula>$R$27=1</formula>
    </cfRule>
  </conditionalFormatting>
  <conditionalFormatting sqref="S37">
    <cfRule type="expression" dxfId="20" priority="5">
      <formula>$R$36=1</formula>
    </cfRule>
  </conditionalFormatting>
  <conditionalFormatting sqref="S39">
    <cfRule type="expression" dxfId="19" priority="6">
      <formula>$B$27=1</formula>
    </cfRule>
  </conditionalFormatting>
  <conditionalFormatting sqref="H3:I3 M3:O3">
    <cfRule type="expression" dxfId="18" priority="1" stopIfTrue="1">
      <formula>AND($H$3&lt;&gt;"",$M$3&lt;&gt;"")</formula>
    </cfRule>
    <cfRule type="expression" dxfId="17"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D00-000000000000}">
      <formula1>0</formula1>
      <formula2>3</formula2>
    </dataValidation>
    <dataValidation type="list" allowBlank="1" showInputMessage="1" showErrorMessage="1" error="Enter the number 1 if applicable. Otherwise leave blank." sqref="R22:R24 R26:R27 R29:R36 R38" xr:uid="{00000000-0002-0000-1D00-000001000000}">
      <formula1>"1"</formula1>
    </dataValidation>
    <dataValidation type="list" allowBlank="1" showInputMessage="1" showErrorMessage="1" sqref="S17" xr:uid="{00000000-0002-0000-1D00-000002000000}">
      <formula1>Hispanic</formula1>
    </dataValidation>
    <dataValidation type="list" allowBlank="1" showInputMessage="1" showErrorMessage="1" sqref="S4:S6" xr:uid="{00000000-0002-0000-1D00-000003000000}">
      <formula1>SystemInvolvement</formula1>
    </dataValidation>
    <dataValidation type="list" allowBlank="1" showInputMessage="1" showErrorMessage="1" sqref="C6" xr:uid="{00000000-0002-0000-1D00-000004000000}">
      <formula1>Household</formula1>
    </dataValidation>
    <dataValidation type="list" allowBlank="1" showInputMessage="1" showErrorMessage="1" sqref="M3:O3" xr:uid="{00000000-0002-0000-1D00-000005000000}">
      <formula1>ClosureStatus</formula1>
    </dataValidation>
    <dataValidation type="list" allowBlank="1" showInputMessage="1" showErrorMessage="1" sqref="M10" xr:uid="{00000000-0002-0000-1D00-000006000000}">
      <formula1>Location</formula1>
    </dataValidation>
    <dataValidation type="list" allowBlank="1" showInputMessage="1" showErrorMessage="1" sqref="L9" xr:uid="{00000000-0002-0000-1D00-000007000000}">
      <formula1>TraumaSpecific</formula1>
    </dataValidation>
    <dataValidation type="list" allowBlank="1" showInputMessage="1" showErrorMessage="1" sqref="L8" xr:uid="{00000000-0002-0000-1D00-000008000000}">
      <formula1>TraumaGeneral</formula1>
    </dataValidation>
    <dataValidation type="list" allowBlank="1" showInputMessage="1" showErrorMessage="1" sqref="E8:E9" xr:uid="{00000000-0002-0000-1D00-000009000000}">
      <formula1>ReferralSource</formula1>
    </dataValidation>
    <dataValidation type="list" allowBlank="1" showInputMessage="1" showErrorMessage="1" sqref="H4" xr:uid="{00000000-0002-0000-1D00-00000A000000}">
      <formula1>Gender</formula1>
    </dataValidation>
    <dataValidation type="list" allowBlank="1" showInputMessage="1" showErrorMessage="1" sqref="E5" xr:uid="{00000000-0002-0000-1D00-00000B000000}">
      <formula1>Language</formula1>
    </dataValidation>
    <dataValidation type="list" allowBlank="1" showErrorMessage="1" errorTitle="Choose y or n" error="y - yes_x000a_n - no" promptTitle="Please choose Yes or No" prompt="Please choose Yes or No" sqref="M32:N38" xr:uid="{00000000-0002-0000-1D00-00000C000000}">
      <formula1>"y,n,Y,N"</formula1>
    </dataValidation>
    <dataValidation type="date" allowBlank="1" showInputMessage="1" showErrorMessage="1" errorTitle="Enter valid date" error="Must be between 1/1/1990 and 12/31/2030" sqref="C3:D3 C10:D10 G10:H10 H3:I3" xr:uid="{00000000-0002-0000-1D00-00000D000000}">
      <formula1>32874</formula1>
      <formula2>47848</formula2>
    </dataValidation>
  </dataValidations>
  <hyperlinks>
    <hyperlink ref="A1" location="Navigate!A1" display="*" xr:uid="{00000000-0004-0000-1D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3" id="{824EAF19-F36C-4733-9388-53F23B17B070}">
            <xm:f>$S$17=lists!$F$33</xm:f>
            <x14:dxf>
              <fill>
                <patternFill>
                  <bgColor rgb="FFFFFF99"/>
                </patternFill>
              </fill>
            </x14:dxf>
          </x14:cfRule>
          <xm:sqref>S18</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87"/>
  <sheetViews>
    <sheetView zoomScale="110" zoomScaleNormal="110" workbookViewId="0">
      <pane ySplit="2" topLeftCell="A3" activePane="bottomLeft" state="frozen"/>
      <selection pane="bottomLeft" activeCell="E4" sqref="E4"/>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15" priority="23" operator="equal">
      <formula>"Clinical"</formula>
    </cfRule>
    <cfRule type="colorScale" priority="24">
      <colorScale>
        <cfvo type="min"/>
        <cfvo type="max"/>
        <color rgb="FFFF7128"/>
        <color rgb="FFFFEF9C"/>
      </colorScale>
    </cfRule>
  </conditionalFormatting>
  <conditionalFormatting sqref="M41">
    <cfRule type="cellIs" dxfId="14" priority="22" operator="greaterThan">
      <formula>15</formula>
    </cfRule>
  </conditionalFormatting>
  <conditionalFormatting sqref="N46">
    <cfRule type="cellIs" dxfId="13" priority="20" operator="equal">
      <formula>"Clinical"</formula>
    </cfRule>
    <cfRule type="colorScale" priority="21">
      <colorScale>
        <cfvo type="min"/>
        <cfvo type="max"/>
        <color rgb="FFFF7128"/>
        <color rgb="FFFFEF9C"/>
      </colorScale>
    </cfRule>
  </conditionalFormatting>
  <conditionalFormatting sqref="O41:O45 O14:O30">
    <cfRule type="cellIs" dxfId="12" priority="18" operator="lessThan">
      <formula>0</formula>
    </cfRule>
    <cfRule type="cellIs" dxfId="11" priority="19" operator="greaterThan">
      <formula>0</formula>
    </cfRule>
  </conditionalFormatting>
  <conditionalFormatting sqref="O46 O32:O38">
    <cfRule type="cellIs" dxfId="10" priority="16" operator="equal">
      <formula>"+"</formula>
    </cfRule>
    <cfRule type="cellIs" dxfId="9" priority="17" operator="equal">
      <formula>"-"</formula>
    </cfRule>
  </conditionalFormatting>
  <conditionalFormatting sqref="O41:O45 O14:O30">
    <cfRule type="cellIs" priority="10" stopIfTrue="1" operator="equal">
      <formula>" "</formula>
    </cfRule>
  </conditionalFormatting>
  <conditionalFormatting sqref="M43">
    <cfRule type="cellIs" dxfId="8" priority="9" operator="greaterThan">
      <formula>15</formula>
    </cfRule>
  </conditionalFormatting>
  <conditionalFormatting sqref="M44 M126">
    <cfRule type="cellIs" dxfId="7" priority="8" operator="greaterThan">
      <formula>15</formula>
    </cfRule>
  </conditionalFormatting>
  <conditionalFormatting sqref="S25">
    <cfRule type="expression" dxfId="6" priority="3">
      <formula>$R$24=1</formula>
    </cfRule>
  </conditionalFormatting>
  <conditionalFormatting sqref="S28">
    <cfRule type="expression" dxfId="5" priority="4">
      <formula>$R$27=1</formula>
    </cfRule>
  </conditionalFormatting>
  <conditionalFormatting sqref="S37">
    <cfRule type="expression" dxfId="4" priority="5">
      <formula>$R$36=1</formula>
    </cfRule>
  </conditionalFormatting>
  <conditionalFormatting sqref="S39">
    <cfRule type="expression" dxfId="3" priority="6">
      <formula>$B$27=1</formula>
    </cfRule>
  </conditionalFormatting>
  <conditionalFormatting sqref="H3:I3 M3:O3">
    <cfRule type="expression" dxfId="2" priority="1" stopIfTrue="1">
      <formula>AND($H$3&lt;&gt;"",$M$3&lt;&gt;"")</formula>
    </cfRule>
    <cfRule type="expression" dxfId="1"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1E00-000000000000}">
      <formula1>0</formula1>
      <formula2>3</formula2>
    </dataValidation>
    <dataValidation type="list" allowBlank="1" showInputMessage="1" showErrorMessage="1" error="Enter the number 1 if applicable. Otherwise leave blank." sqref="R22:R24 R26:R27 R29:R36 R38" xr:uid="{00000000-0002-0000-1E00-000001000000}">
      <formula1>"1"</formula1>
    </dataValidation>
    <dataValidation type="list" allowBlank="1" showInputMessage="1" showErrorMessage="1" sqref="S17" xr:uid="{00000000-0002-0000-1E00-000002000000}">
      <formula1>Hispanic</formula1>
    </dataValidation>
    <dataValidation type="list" allowBlank="1" showInputMessage="1" showErrorMessage="1" sqref="S4:S6" xr:uid="{00000000-0002-0000-1E00-000003000000}">
      <formula1>SystemInvolvement</formula1>
    </dataValidation>
    <dataValidation type="list" allowBlank="1" showInputMessage="1" showErrorMessage="1" sqref="C6" xr:uid="{00000000-0002-0000-1E00-000004000000}">
      <formula1>Household</formula1>
    </dataValidation>
    <dataValidation type="list" allowBlank="1" showInputMessage="1" showErrorMessage="1" sqref="M3:O3" xr:uid="{00000000-0002-0000-1E00-000005000000}">
      <formula1>ClosureStatus</formula1>
    </dataValidation>
    <dataValidation type="list" allowBlank="1" showInputMessage="1" showErrorMessage="1" sqref="M10" xr:uid="{00000000-0002-0000-1E00-000006000000}">
      <formula1>Location</formula1>
    </dataValidation>
    <dataValidation type="list" allowBlank="1" showInputMessage="1" showErrorMessage="1" sqref="L9" xr:uid="{00000000-0002-0000-1E00-000007000000}">
      <formula1>TraumaSpecific</formula1>
    </dataValidation>
    <dataValidation type="list" allowBlank="1" showInputMessage="1" showErrorMessage="1" sqref="L8" xr:uid="{00000000-0002-0000-1E00-000008000000}">
      <formula1>TraumaGeneral</formula1>
    </dataValidation>
    <dataValidation type="list" allowBlank="1" showInputMessage="1" showErrorMessage="1" sqref="E8:E9" xr:uid="{00000000-0002-0000-1E00-000009000000}">
      <formula1>ReferralSource</formula1>
    </dataValidation>
    <dataValidation type="list" allowBlank="1" showInputMessage="1" showErrorMessage="1" sqref="H4" xr:uid="{00000000-0002-0000-1E00-00000A000000}">
      <formula1>Gender</formula1>
    </dataValidation>
    <dataValidation type="list" allowBlank="1" showInputMessage="1" showErrorMessage="1" sqref="E5" xr:uid="{00000000-0002-0000-1E00-00000B000000}">
      <formula1>Language</formula1>
    </dataValidation>
    <dataValidation type="list" allowBlank="1" showErrorMessage="1" errorTitle="Choose y or n" error="y - yes_x000a_n - no" promptTitle="Please choose Yes or No" prompt="Please choose Yes or No" sqref="M32:N38" xr:uid="{00000000-0002-0000-1E00-00000C000000}">
      <formula1>"y,n,Y,N"</formula1>
    </dataValidation>
    <dataValidation type="date" allowBlank="1" showInputMessage="1" showErrorMessage="1" errorTitle="Enter valid date" error="Must be between 1/1/1990 and 12/31/2030" sqref="C3:D3 C10:D10 G10:H10 H3:I3" xr:uid="{00000000-0002-0000-1E00-00000D000000}">
      <formula1>32874</formula1>
      <formula2>47848</formula2>
    </dataValidation>
  </dataValidations>
  <hyperlinks>
    <hyperlink ref="A1" location="Navigate!A1" display="*" xr:uid="{00000000-0004-0000-1E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4" id="{F5153091-7F84-45B9-B6B8-6F016EBBA763}">
            <xm:f>$S$17=lists!$F$33</xm:f>
            <x14:dxf>
              <fill>
                <patternFill>
                  <bgColor rgb="FFFFFF99"/>
                </patternFill>
              </fill>
            </x14:dxf>
          </x14:cfRule>
          <xm:sqref>S18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63"/>
  <sheetViews>
    <sheetView topLeftCell="C1" workbookViewId="0">
      <selection activeCell="H12" sqref="H12"/>
    </sheetView>
  </sheetViews>
  <sheetFormatPr defaultRowHeight="14.4" x14ac:dyDescent="0.3"/>
  <cols>
    <col min="2" max="2" width="49.33203125" bestFit="1" customWidth="1"/>
    <col min="3" max="3" width="16.6640625" customWidth="1"/>
    <col min="4" max="4" width="29.109375" customWidth="1"/>
    <col min="5" max="5" width="12.6640625" customWidth="1"/>
    <col min="6" max="6" width="45.88671875" bestFit="1" customWidth="1"/>
    <col min="7" max="7" width="11.5546875" customWidth="1"/>
    <col min="8" max="8" width="46" bestFit="1" customWidth="1"/>
    <col min="9" max="9" width="6.109375" style="91" customWidth="1"/>
    <col min="10" max="10" width="36" customWidth="1"/>
    <col min="11" max="11" width="14" customWidth="1"/>
  </cols>
  <sheetData>
    <row r="2" spans="1:11" s="1" customFormat="1" ht="43.2" x14ac:dyDescent="0.3">
      <c r="A2" s="2" t="s">
        <v>62</v>
      </c>
      <c r="B2" s="2" t="s">
        <v>88</v>
      </c>
      <c r="C2" s="2" t="s">
        <v>91</v>
      </c>
      <c r="D2" s="2" t="s">
        <v>114</v>
      </c>
      <c r="E2" s="2" t="s">
        <v>103</v>
      </c>
      <c r="F2" s="2" t="s">
        <v>107</v>
      </c>
      <c r="G2" s="2" t="s">
        <v>109</v>
      </c>
      <c r="H2" s="2" t="s">
        <v>112</v>
      </c>
      <c r="I2" s="92"/>
      <c r="J2" s="2" t="s">
        <v>131</v>
      </c>
      <c r="K2" s="2"/>
    </row>
    <row r="3" spans="1:11" x14ac:dyDescent="0.3">
      <c r="A3" t="s">
        <v>86</v>
      </c>
      <c r="B3" t="s">
        <v>135</v>
      </c>
      <c r="C3" t="s">
        <v>92</v>
      </c>
      <c r="D3" t="s">
        <v>94</v>
      </c>
      <c r="E3" t="s">
        <v>104</v>
      </c>
      <c r="F3" t="s">
        <v>301</v>
      </c>
      <c r="G3" t="s">
        <v>110</v>
      </c>
      <c r="H3" t="s">
        <v>255</v>
      </c>
      <c r="I3" s="91" t="s">
        <v>239</v>
      </c>
      <c r="J3" t="s">
        <v>323</v>
      </c>
    </row>
    <row r="4" spans="1:11" x14ac:dyDescent="0.3">
      <c r="A4" t="s">
        <v>87</v>
      </c>
      <c r="B4" t="s">
        <v>136</v>
      </c>
      <c r="C4" t="s">
        <v>93</v>
      </c>
      <c r="D4" t="s">
        <v>95</v>
      </c>
      <c r="E4" t="s">
        <v>105</v>
      </c>
      <c r="F4" t="s">
        <v>302</v>
      </c>
      <c r="G4" t="s">
        <v>111</v>
      </c>
      <c r="H4" t="s">
        <v>96</v>
      </c>
      <c r="I4" s="91" t="s">
        <v>240</v>
      </c>
      <c r="J4" t="s">
        <v>330</v>
      </c>
    </row>
    <row r="5" spans="1:11" x14ac:dyDescent="0.3">
      <c r="B5" t="s">
        <v>137</v>
      </c>
      <c r="C5" s="91" t="s">
        <v>152</v>
      </c>
      <c r="D5" t="s">
        <v>96</v>
      </c>
      <c r="E5" t="s">
        <v>106</v>
      </c>
      <c r="F5" t="s">
        <v>303</v>
      </c>
      <c r="G5" t="s">
        <v>98</v>
      </c>
      <c r="H5" t="s">
        <v>282</v>
      </c>
      <c r="I5" s="91" t="s">
        <v>283</v>
      </c>
      <c r="J5" t="s">
        <v>324</v>
      </c>
    </row>
    <row r="6" spans="1:11" x14ac:dyDescent="0.3">
      <c r="B6" t="s">
        <v>138</v>
      </c>
      <c r="C6" s="91" t="s">
        <v>260</v>
      </c>
      <c r="D6" t="s">
        <v>97</v>
      </c>
      <c r="F6" t="s">
        <v>304</v>
      </c>
      <c r="G6" t="s">
        <v>89</v>
      </c>
      <c r="H6" t="s">
        <v>113</v>
      </c>
      <c r="I6" s="91" t="s">
        <v>241</v>
      </c>
      <c r="J6" s="91" t="s">
        <v>334</v>
      </c>
    </row>
    <row r="7" spans="1:11" x14ac:dyDescent="0.3">
      <c r="B7" t="s">
        <v>139</v>
      </c>
      <c r="C7" s="91" t="s">
        <v>259</v>
      </c>
      <c r="D7" t="s">
        <v>98</v>
      </c>
      <c r="F7" t="s">
        <v>305</v>
      </c>
      <c r="G7" t="s">
        <v>115</v>
      </c>
      <c r="H7" s="91" t="s">
        <v>287</v>
      </c>
      <c r="I7" s="91" t="s">
        <v>288</v>
      </c>
      <c r="J7" s="91" t="s">
        <v>326</v>
      </c>
    </row>
    <row r="8" spans="1:11" x14ac:dyDescent="0.3">
      <c r="B8" t="s">
        <v>140</v>
      </c>
      <c r="C8" s="91" t="s">
        <v>262</v>
      </c>
      <c r="D8" t="s">
        <v>99</v>
      </c>
      <c r="F8" t="s">
        <v>306</v>
      </c>
      <c r="G8" t="s">
        <v>115</v>
      </c>
      <c r="H8" t="s">
        <v>89</v>
      </c>
      <c r="I8" s="91" t="s">
        <v>89</v>
      </c>
      <c r="J8" t="s">
        <v>336</v>
      </c>
    </row>
    <row r="9" spans="1:11" x14ac:dyDescent="0.3">
      <c r="B9" t="s">
        <v>141</v>
      </c>
      <c r="C9" s="91" t="s">
        <v>151</v>
      </c>
      <c r="D9" t="s">
        <v>100</v>
      </c>
      <c r="F9" t="s">
        <v>307</v>
      </c>
      <c r="G9" t="s">
        <v>115</v>
      </c>
      <c r="J9" t="s">
        <v>338</v>
      </c>
    </row>
    <row r="10" spans="1:11" x14ac:dyDescent="0.3">
      <c r="B10" t="s">
        <v>142</v>
      </c>
      <c r="C10" s="91" t="s">
        <v>263</v>
      </c>
      <c r="D10" t="s">
        <v>101</v>
      </c>
      <c r="F10" t="s">
        <v>308</v>
      </c>
      <c r="G10" t="s">
        <v>115</v>
      </c>
      <c r="J10" s="269" t="s">
        <v>337</v>
      </c>
    </row>
    <row r="11" spans="1:11" x14ac:dyDescent="0.3">
      <c r="B11" t="s">
        <v>89</v>
      </c>
      <c r="C11" s="91" t="s">
        <v>264</v>
      </c>
      <c r="D11" t="s">
        <v>143</v>
      </c>
      <c r="F11" t="s">
        <v>108</v>
      </c>
      <c r="G11" t="s">
        <v>115</v>
      </c>
      <c r="J11" s="269" t="s">
        <v>335</v>
      </c>
    </row>
    <row r="12" spans="1:11" x14ac:dyDescent="0.3">
      <c r="C12" s="91" t="s">
        <v>258</v>
      </c>
      <c r="D12" t="s">
        <v>102</v>
      </c>
      <c r="F12" t="s">
        <v>309</v>
      </c>
      <c r="J12" s="269" t="s">
        <v>333</v>
      </c>
    </row>
    <row r="13" spans="1:11" x14ac:dyDescent="0.3">
      <c r="C13" s="91" t="s">
        <v>265</v>
      </c>
      <c r="D13" t="s">
        <v>89</v>
      </c>
      <c r="F13" s="91" t="s">
        <v>310</v>
      </c>
      <c r="G13" s="91"/>
      <c r="J13" s="269" t="s">
        <v>89</v>
      </c>
    </row>
    <row r="14" spans="1:11" x14ac:dyDescent="0.3">
      <c r="C14" s="91" t="s">
        <v>266</v>
      </c>
      <c r="F14" s="269" t="s">
        <v>311</v>
      </c>
      <c r="G14" s="91"/>
      <c r="J14" s="269"/>
    </row>
    <row r="15" spans="1:11" x14ac:dyDescent="0.3">
      <c r="C15" s="91" t="s">
        <v>267</v>
      </c>
      <c r="F15" s="269" t="s">
        <v>322</v>
      </c>
    </row>
    <row r="16" spans="1:11" x14ac:dyDescent="0.3">
      <c r="C16" s="91" t="s">
        <v>261</v>
      </c>
      <c r="F16" s="269" t="s">
        <v>312</v>
      </c>
    </row>
    <row r="17" spans="2:7" x14ac:dyDescent="0.3">
      <c r="C17" s="91" t="s">
        <v>269</v>
      </c>
      <c r="F17" s="269" t="s">
        <v>321</v>
      </c>
    </row>
    <row r="18" spans="2:7" x14ac:dyDescent="0.3">
      <c r="C18" s="91" t="s">
        <v>268</v>
      </c>
      <c r="F18" s="269" t="s">
        <v>313</v>
      </c>
      <c r="G18" s="91"/>
    </row>
    <row r="19" spans="2:7" x14ac:dyDescent="0.3">
      <c r="C19" t="s">
        <v>89</v>
      </c>
      <c r="F19" s="269" t="s">
        <v>314</v>
      </c>
      <c r="G19" s="91"/>
    </row>
    <row r="20" spans="2:7" x14ac:dyDescent="0.3">
      <c r="F20" s="269" t="s">
        <v>315</v>
      </c>
      <c r="G20" s="91"/>
    </row>
    <row r="21" spans="2:7" x14ac:dyDescent="0.3">
      <c r="C21" t="s">
        <v>115</v>
      </c>
      <c r="F21" s="269" t="s">
        <v>316</v>
      </c>
      <c r="G21" s="91"/>
    </row>
    <row r="22" spans="2:7" x14ac:dyDescent="0.3">
      <c r="F22" s="269" t="s">
        <v>317</v>
      </c>
      <c r="G22" s="91"/>
    </row>
    <row r="23" spans="2:7" x14ac:dyDescent="0.3">
      <c r="F23" s="269" t="s">
        <v>318</v>
      </c>
    </row>
    <row r="24" spans="2:7" s="91" customFormat="1" x14ac:dyDescent="0.3">
      <c r="F24" s="269" t="s">
        <v>319</v>
      </c>
    </row>
    <row r="25" spans="2:7" s="91" customFormat="1" x14ac:dyDescent="0.3">
      <c r="F25" s="269" t="s">
        <v>320</v>
      </c>
    </row>
    <row r="26" spans="2:7" s="91" customFormat="1" x14ac:dyDescent="0.3">
      <c r="F26" s="269" t="s">
        <v>89</v>
      </c>
    </row>
    <row r="27" spans="2:7" x14ac:dyDescent="0.3">
      <c r="B27" s="4" t="s">
        <v>229</v>
      </c>
    </row>
    <row r="28" spans="2:7" x14ac:dyDescent="0.3">
      <c r="B28" t="s">
        <v>192</v>
      </c>
      <c r="F28" s="4" t="s">
        <v>165</v>
      </c>
    </row>
    <row r="29" spans="2:7" x14ac:dyDescent="0.3">
      <c r="B29" t="s">
        <v>193</v>
      </c>
      <c r="F29" t="s">
        <v>158</v>
      </c>
      <c r="G29" t="s">
        <v>295</v>
      </c>
    </row>
    <row r="30" spans="2:7" x14ac:dyDescent="0.3">
      <c r="B30" t="s">
        <v>194</v>
      </c>
      <c r="F30" t="s">
        <v>159</v>
      </c>
      <c r="G30" s="91" t="s">
        <v>296</v>
      </c>
    </row>
    <row r="31" spans="2:7" x14ac:dyDescent="0.3">
      <c r="B31" t="s">
        <v>195</v>
      </c>
      <c r="F31" t="s">
        <v>160</v>
      </c>
      <c r="G31" s="91" t="s">
        <v>297</v>
      </c>
    </row>
    <row r="32" spans="2:7" x14ac:dyDescent="0.3">
      <c r="B32" t="s">
        <v>196</v>
      </c>
      <c r="F32" t="s">
        <v>161</v>
      </c>
      <c r="G32" s="91" t="s">
        <v>298</v>
      </c>
    </row>
    <row r="33" spans="2:8" x14ac:dyDescent="0.3">
      <c r="B33" t="s">
        <v>197</v>
      </c>
      <c r="F33" t="s">
        <v>162</v>
      </c>
      <c r="G33" t="s">
        <v>299</v>
      </c>
    </row>
    <row r="34" spans="2:8" x14ac:dyDescent="0.3">
      <c r="B34" t="s">
        <v>198</v>
      </c>
    </row>
    <row r="35" spans="2:8" x14ac:dyDescent="0.3">
      <c r="B35" t="s">
        <v>228</v>
      </c>
    </row>
    <row r="36" spans="2:8" x14ac:dyDescent="0.3">
      <c r="B36" t="s">
        <v>199</v>
      </c>
    </row>
    <row r="37" spans="2:8" x14ac:dyDescent="0.3">
      <c r="B37" t="s">
        <v>200</v>
      </c>
    </row>
    <row r="40" spans="2:8" x14ac:dyDescent="0.3">
      <c r="F40" t="s">
        <v>301</v>
      </c>
      <c r="H40" t="s">
        <v>323</v>
      </c>
    </row>
    <row r="41" spans="2:8" x14ac:dyDescent="0.3">
      <c r="F41" t="s">
        <v>302</v>
      </c>
      <c r="H41" t="s">
        <v>330</v>
      </c>
    </row>
    <row r="42" spans="2:8" x14ac:dyDescent="0.3">
      <c r="F42" t="s">
        <v>303</v>
      </c>
      <c r="H42" t="s">
        <v>324</v>
      </c>
    </row>
    <row r="43" spans="2:8" x14ac:dyDescent="0.3">
      <c r="F43" t="s">
        <v>304</v>
      </c>
      <c r="H43" t="s">
        <v>325</v>
      </c>
    </row>
    <row r="44" spans="2:8" x14ac:dyDescent="0.3">
      <c r="B44" t="s">
        <v>189</v>
      </c>
      <c r="F44" t="s">
        <v>305</v>
      </c>
      <c r="H44" t="s">
        <v>326</v>
      </c>
    </row>
    <row r="45" spans="2:8" x14ac:dyDescent="0.3">
      <c r="F45" t="s">
        <v>306</v>
      </c>
      <c r="H45" t="s">
        <v>327</v>
      </c>
    </row>
    <row r="46" spans="2:8" x14ac:dyDescent="0.3">
      <c r="B46" s="5" t="s">
        <v>191</v>
      </c>
      <c r="F46" t="s">
        <v>307</v>
      </c>
      <c r="H46" t="s">
        <v>328</v>
      </c>
    </row>
    <row r="47" spans="2:8" x14ac:dyDescent="0.3">
      <c r="B47" s="5" t="s">
        <v>190</v>
      </c>
      <c r="F47" t="s">
        <v>308</v>
      </c>
      <c r="H47" t="s">
        <v>329</v>
      </c>
    </row>
    <row r="48" spans="2:8" x14ac:dyDescent="0.3">
      <c r="F48" t="s">
        <v>108</v>
      </c>
      <c r="H48" t="s">
        <v>331</v>
      </c>
    </row>
    <row r="49" spans="6:8" x14ac:dyDescent="0.3">
      <c r="F49" t="s">
        <v>309</v>
      </c>
      <c r="H49" t="s">
        <v>332</v>
      </c>
    </row>
    <row r="50" spans="6:8" x14ac:dyDescent="0.3">
      <c r="F50" t="s">
        <v>310</v>
      </c>
      <c r="H50" t="s">
        <v>89</v>
      </c>
    </row>
    <row r="51" spans="6:8" x14ac:dyDescent="0.3">
      <c r="F51" t="s">
        <v>311</v>
      </c>
    </row>
    <row r="52" spans="6:8" x14ac:dyDescent="0.3">
      <c r="F52" t="s">
        <v>322</v>
      </c>
    </row>
    <row r="53" spans="6:8" x14ac:dyDescent="0.3">
      <c r="F53" t="s">
        <v>312</v>
      </c>
    </row>
    <row r="54" spans="6:8" x14ac:dyDescent="0.3">
      <c r="F54" t="s">
        <v>321</v>
      </c>
    </row>
    <row r="55" spans="6:8" x14ac:dyDescent="0.3">
      <c r="F55" t="s">
        <v>313</v>
      </c>
    </row>
    <row r="56" spans="6:8" x14ac:dyDescent="0.3">
      <c r="F56" t="s">
        <v>314</v>
      </c>
    </row>
    <row r="57" spans="6:8" x14ac:dyDescent="0.3">
      <c r="F57" t="s">
        <v>315</v>
      </c>
    </row>
    <row r="58" spans="6:8" x14ac:dyDescent="0.3">
      <c r="F58" t="s">
        <v>316</v>
      </c>
    </row>
    <row r="59" spans="6:8" x14ac:dyDescent="0.3">
      <c r="F59" t="s">
        <v>317</v>
      </c>
    </row>
    <row r="60" spans="6:8" x14ac:dyDescent="0.3">
      <c r="F60" t="s">
        <v>318</v>
      </c>
    </row>
    <row r="61" spans="6:8" x14ac:dyDescent="0.3">
      <c r="F61" t="s">
        <v>319</v>
      </c>
    </row>
    <row r="62" spans="6:8" x14ac:dyDescent="0.3">
      <c r="F62" t="s">
        <v>320</v>
      </c>
    </row>
    <row r="63" spans="6:8" x14ac:dyDescent="0.3">
      <c r="F63" t="s">
        <v>89</v>
      </c>
    </row>
  </sheetData>
  <sheetProtection password="CDF0" sheet="1" objects="1" scenarios="1" sort="0" autoFilter="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0"/>
  <sheetViews>
    <sheetView workbookViewId="0"/>
  </sheetViews>
  <sheetFormatPr defaultColWidth="9.109375" defaultRowHeight="14.4" x14ac:dyDescent="0.3"/>
  <cols>
    <col min="1" max="1" width="3.44140625" style="91" customWidth="1"/>
    <col min="2" max="2" width="47.5546875" style="91" bestFit="1" customWidth="1"/>
    <col min="3" max="3" width="4.5546875" style="91" customWidth="1"/>
    <col min="4" max="4" width="6.109375" style="91" customWidth="1"/>
    <col min="5" max="16384" width="9.109375" style="91"/>
  </cols>
  <sheetData>
    <row r="1" spans="1:4" x14ac:dyDescent="0.3">
      <c r="A1" s="255"/>
      <c r="B1" s="256"/>
      <c r="C1" s="256"/>
      <c r="D1" s="257"/>
    </row>
    <row r="2" spans="1:4" x14ac:dyDescent="0.3">
      <c r="A2" s="258"/>
      <c r="B2" s="259" t="s">
        <v>165</v>
      </c>
      <c r="C2" s="259"/>
      <c r="D2" s="260"/>
    </row>
    <row r="3" spans="1:4" x14ac:dyDescent="0.3">
      <c r="A3" s="258"/>
      <c r="B3" s="261" t="s">
        <v>158</v>
      </c>
      <c r="C3" s="261"/>
      <c r="D3" s="260" t="s">
        <v>295</v>
      </c>
    </row>
    <row r="4" spans="1:4" x14ac:dyDescent="0.3">
      <c r="A4" s="258"/>
      <c r="B4" s="261" t="s">
        <v>159</v>
      </c>
      <c r="C4" s="261"/>
      <c r="D4" s="260" t="s">
        <v>296</v>
      </c>
    </row>
    <row r="5" spans="1:4" x14ac:dyDescent="0.3">
      <c r="A5" s="258"/>
      <c r="B5" s="261" t="s">
        <v>160</v>
      </c>
      <c r="C5" s="261"/>
      <c r="D5" s="260" t="s">
        <v>297</v>
      </c>
    </row>
    <row r="6" spans="1:4" x14ac:dyDescent="0.3">
      <c r="A6" s="258"/>
      <c r="B6" s="261" t="s">
        <v>161</v>
      </c>
      <c r="C6" s="261"/>
      <c r="D6" s="260" t="s">
        <v>298</v>
      </c>
    </row>
    <row r="7" spans="1:4" x14ac:dyDescent="0.3">
      <c r="A7" s="258"/>
      <c r="B7" s="261" t="s">
        <v>162</v>
      </c>
      <c r="C7" s="261"/>
      <c r="D7" s="260" t="s">
        <v>299</v>
      </c>
    </row>
    <row r="8" spans="1:4" x14ac:dyDescent="0.3">
      <c r="A8" s="258"/>
      <c r="B8" s="262"/>
      <c r="C8" s="261"/>
      <c r="D8" s="263">
        <v>2</v>
      </c>
    </row>
    <row r="9" spans="1:4" x14ac:dyDescent="0.3">
      <c r="A9" s="258"/>
      <c r="B9" s="261"/>
      <c r="C9" s="261"/>
      <c r="D9" s="263"/>
    </row>
    <row r="10" spans="1:4" x14ac:dyDescent="0.3">
      <c r="A10" s="258"/>
      <c r="B10" s="259" t="s">
        <v>286</v>
      </c>
      <c r="C10" s="259"/>
      <c r="D10" s="263"/>
    </row>
    <row r="11" spans="1:4" ht="6.75" customHeight="1" x14ac:dyDescent="0.3">
      <c r="A11" s="258"/>
      <c r="B11" s="261"/>
      <c r="C11" s="261"/>
      <c r="D11" s="263"/>
    </row>
    <row r="12" spans="1:4" x14ac:dyDescent="0.3">
      <c r="A12" s="258"/>
      <c r="B12" s="261" t="s">
        <v>90</v>
      </c>
      <c r="C12" s="261"/>
      <c r="D12" s="263">
        <v>3</v>
      </c>
    </row>
    <row r="13" spans="1:4" x14ac:dyDescent="0.3">
      <c r="A13" s="258"/>
      <c r="B13" s="261" t="s">
        <v>145</v>
      </c>
      <c r="C13" s="261"/>
      <c r="D13" s="263">
        <v>4</v>
      </c>
    </row>
    <row r="14" spans="1:4" x14ac:dyDescent="0.3">
      <c r="A14" s="258"/>
      <c r="B14" s="261" t="s">
        <v>146</v>
      </c>
      <c r="C14" s="261"/>
      <c r="D14" s="263">
        <v>5</v>
      </c>
    </row>
    <row r="15" spans="1:4" x14ac:dyDescent="0.3">
      <c r="A15" s="258"/>
      <c r="B15" s="262"/>
      <c r="C15" s="261"/>
      <c r="D15" s="263">
        <v>6</v>
      </c>
    </row>
    <row r="16" spans="1:4" x14ac:dyDescent="0.3">
      <c r="A16" s="258"/>
      <c r="B16" s="261" t="s">
        <v>147</v>
      </c>
      <c r="C16" s="261"/>
      <c r="D16" s="263">
        <v>7</v>
      </c>
    </row>
    <row r="17" spans="1:4" x14ac:dyDescent="0.3">
      <c r="A17" s="258"/>
      <c r="B17" s="261" t="s">
        <v>148</v>
      </c>
      <c r="C17" s="261"/>
      <c r="D17" s="263">
        <v>8</v>
      </c>
    </row>
    <row r="18" spans="1:4" x14ac:dyDescent="0.3">
      <c r="A18" s="258"/>
      <c r="B18" s="262"/>
      <c r="C18" s="261"/>
      <c r="D18" s="263">
        <v>9</v>
      </c>
    </row>
    <row r="19" spans="1:4" x14ac:dyDescent="0.3">
      <c r="A19" s="258"/>
      <c r="B19" s="261" t="s">
        <v>149</v>
      </c>
      <c r="C19" s="261"/>
      <c r="D19" s="263">
        <v>10</v>
      </c>
    </row>
    <row r="20" spans="1:4" x14ac:dyDescent="0.3">
      <c r="A20" s="258"/>
      <c r="B20" s="261" t="s">
        <v>150</v>
      </c>
      <c r="C20" s="261"/>
      <c r="D20" s="263">
        <v>11</v>
      </c>
    </row>
    <row r="21" spans="1:4" x14ac:dyDescent="0.3">
      <c r="A21" s="258"/>
      <c r="B21" s="261" t="s">
        <v>151</v>
      </c>
      <c r="C21" s="261"/>
      <c r="D21" s="263">
        <v>12</v>
      </c>
    </row>
    <row r="22" spans="1:4" x14ac:dyDescent="0.3">
      <c r="A22" s="258"/>
      <c r="B22" s="261" t="s">
        <v>152</v>
      </c>
      <c r="C22" s="261"/>
      <c r="D22" s="263">
        <v>13</v>
      </c>
    </row>
    <row r="23" spans="1:4" x14ac:dyDescent="0.3">
      <c r="A23" s="258"/>
      <c r="B23" s="261" t="s">
        <v>153</v>
      </c>
      <c r="C23" s="261"/>
      <c r="D23" s="263">
        <v>14</v>
      </c>
    </row>
    <row r="24" spans="1:4" x14ac:dyDescent="0.3">
      <c r="A24" s="258"/>
      <c r="B24" s="261" t="s">
        <v>154</v>
      </c>
      <c r="C24" s="261"/>
      <c r="D24" s="263">
        <v>15</v>
      </c>
    </row>
    <row r="25" spans="1:4" x14ac:dyDescent="0.3">
      <c r="A25" s="258"/>
      <c r="B25" s="261" t="s">
        <v>155</v>
      </c>
      <c r="C25" s="261"/>
      <c r="D25" s="263">
        <v>16</v>
      </c>
    </row>
    <row r="26" spans="1:4" x14ac:dyDescent="0.3">
      <c r="A26" s="258"/>
      <c r="B26" s="261" t="s">
        <v>156</v>
      </c>
      <c r="C26" s="261"/>
      <c r="D26" s="263">
        <v>17</v>
      </c>
    </row>
    <row r="27" spans="1:4" x14ac:dyDescent="0.3">
      <c r="A27" s="258"/>
      <c r="B27" s="262"/>
      <c r="C27" s="261"/>
      <c r="D27" s="263">
        <v>18</v>
      </c>
    </row>
    <row r="28" spans="1:4" x14ac:dyDescent="0.3">
      <c r="A28" s="258"/>
      <c r="B28" s="261" t="s">
        <v>157</v>
      </c>
      <c r="C28" s="261"/>
      <c r="D28" s="263">
        <v>19</v>
      </c>
    </row>
    <row r="29" spans="1:4" x14ac:dyDescent="0.3">
      <c r="A29" s="258"/>
      <c r="B29" s="262"/>
      <c r="C29" s="261"/>
      <c r="D29" s="263">
        <v>20</v>
      </c>
    </row>
    <row r="30" spans="1:4" ht="15" thickBot="1" x14ac:dyDescent="0.35">
      <c r="A30" s="264"/>
      <c r="B30" s="265"/>
      <c r="C30" s="265"/>
      <c r="D30" s="266"/>
    </row>
  </sheetData>
  <sheetProtection password="CDF0" sheet="1" objects="1" scenarios="1" sort="0" autoFilter="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68"/>
  <sheetViews>
    <sheetView workbookViewId="0">
      <selection activeCell="B3" sqref="B3"/>
    </sheetView>
  </sheetViews>
  <sheetFormatPr defaultColWidth="9.109375" defaultRowHeight="14.4" x14ac:dyDescent="0.3"/>
  <cols>
    <col min="1" max="1" width="25.5546875" style="91" bestFit="1" customWidth="1"/>
    <col min="2" max="26" width="9.6640625" style="6" bestFit="1" customWidth="1"/>
    <col min="27" max="16384" width="9.109375" style="91"/>
  </cols>
  <sheetData>
    <row r="1" spans="1:26" s="7" customFormat="1" x14ac:dyDescent="0.3">
      <c r="A1" s="10" t="s">
        <v>130</v>
      </c>
      <c r="B1" s="8">
        <v>1</v>
      </c>
      <c r="C1" s="8">
        <v>2</v>
      </c>
      <c r="D1" s="8">
        <v>3</v>
      </c>
      <c r="E1" s="8">
        <v>4</v>
      </c>
      <c r="F1" s="8">
        <v>5</v>
      </c>
      <c r="G1" s="8">
        <v>6</v>
      </c>
      <c r="H1" s="8">
        <v>7</v>
      </c>
      <c r="I1" s="8">
        <v>8</v>
      </c>
      <c r="J1" s="8">
        <v>9</v>
      </c>
      <c r="K1" s="8">
        <v>10</v>
      </c>
      <c r="L1" s="8">
        <v>11</v>
      </c>
      <c r="M1" s="8">
        <v>12</v>
      </c>
      <c r="N1" s="8">
        <v>13</v>
      </c>
      <c r="O1" s="8">
        <v>14</v>
      </c>
      <c r="P1" s="8">
        <v>15</v>
      </c>
      <c r="Q1" s="8">
        <v>16</v>
      </c>
      <c r="R1" s="8">
        <v>17</v>
      </c>
      <c r="S1" s="8">
        <v>18</v>
      </c>
      <c r="T1" s="8">
        <v>19</v>
      </c>
      <c r="U1" s="8">
        <v>20</v>
      </c>
      <c r="V1" s="8">
        <v>21</v>
      </c>
      <c r="W1" s="8">
        <v>22</v>
      </c>
      <c r="X1" s="8">
        <v>23</v>
      </c>
      <c r="Y1" s="8">
        <v>24</v>
      </c>
      <c r="Z1" s="8">
        <v>25</v>
      </c>
    </row>
    <row r="2" spans="1:26" s="7" customFormat="1" x14ac:dyDescent="0.3">
      <c r="A2" s="7" t="s">
        <v>123</v>
      </c>
      <c r="B2" s="8"/>
      <c r="C2" s="8"/>
      <c r="D2" s="8"/>
      <c r="E2" s="8"/>
      <c r="F2" s="8"/>
      <c r="G2" s="8"/>
      <c r="H2" s="8"/>
      <c r="I2" s="8"/>
      <c r="J2" s="8"/>
      <c r="K2" s="8"/>
      <c r="L2" s="8"/>
      <c r="M2" s="8"/>
      <c r="N2" s="8"/>
      <c r="O2" s="8"/>
      <c r="P2" s="8"/>
      <c r="Q2" s="8"/>
      <c r="R2" s="8"/>
      <c r="S2" s="8"/>
      <c r="T2" s="8"/>
      <c r="U2" s="8"/>
      <c r="V2" s="8"/>
      <c r="W2" s="8"/>
      <c r="X2" s="8"/>
      <c r="Y2" s="8"/>
      <c r="Z2" s="8"/>
    </row>
    <row r="3" spans="1:26" x14ac:dyDescent="0.3">
      <c r="A3" s="91" t="s">
        <v>71</v>
      </c>
      <c r="B3" s="6" t="str">
        <f>IF('Client (1)'!$M$2="","",'Client (1)'!$M$2)</f>
        <v/>
      </c>
      <c r="C3" s="6" t="str">
        <f>IF('Client (2)'!$M$2="","",'Client (2)'!$M$2)</f>
        <v/>
      </c>
      <c r="D3" s="6" t="str">
        <f>IF('Client (3)'!$M$2="","",'Client (3)'!$M$2)</f>
        <v/>
      </c>
      <c r="E3" s="6" t="str">
        <f>IF('Client (4)'!$M$2="","",'Client (4)'!$M$2)</f>
        <v/>
      </c>
      <c r="F3" s="6" t="str">
        <f>IF('Client (5)'!$M$2="","",'Client (5)'!$M$2)</f>
        <v/>
      </c>
      <c r="G3" s="6" t="str">
        <f>IF('Client (6)'!$M$2="","",'Client (6)'!$M$2)</f>
        <v/>
      </c>
      <c r="H3" s="6" t="str">
        <f>IF('Client (7)'!$M$2="","",'Client (7)'!$M$2)</f>
        <v/>
      </c>
      <c r="I3" s="6" t="str">
        <f>IF('Client (8)'!$M$2="","",'Client (8)'!$M$2)</f>
        <v/>
      </c>
      <c r="J3" s="6" t="str">
        <f>IF('Client (9)'!$M$2="","",'Client (9)'!$M$2)</f>
        <v/>
      </c>
      <c r="K3" s="6" t="str">
        <f>IF('Client (10)'!$M$2="","",'Client (10)'!$M$2)</f>
        <v/>
      </c>
      <c r="L3" s="6" t="str">
        <f>IF('Client (11)'!$M$2="","",'Client (11)'!$M$2)</f>
        <v/>
      </c>
      <c r="M3" s="6" t="str">
        <f>IF('Client (12)'!$M$2="","",'Client (12)'!$M$2)</f>
        <v/>
      </c>
      <c r="N3" s="6" t="str">
        <f>IF('Client (13)'!$M$2="","",'Client (13)'!$M$2)</f>
        <v/>
      </c>
      <c r="O3" s="6" t="str">
        <f>IF('Client (14)'!$M$2="","",'Client (14)'!$M$2)</f>
        <v/>
      </c>
      <c r="P3" s="6" t="str">
        <f>IF('Client (15)'!$M$2="","",'Client (15)'!$M$2)</f>
        <v/>
      </c>
      <c r="Q3" s="6" t="str">
        <f>IF('Client (16)'!$M$2="","",'Client (16)'!$M$2)</f>
        <v/>
      </c>
      <c r="R3" s="6" t="str">
        <f>IF('Client (17)'!$M$2="","",'Client (17)'!$M$2)</f>
        <v/>
      </c>
      <c r="S3" s="6" t="str">
        <f>IF('Client (18)'!$M$2="","",'Client (18)'!$M$2)</f>
        <v/>
      </c>
      <c r="T3" s="6" t="str">
        <f>IF('Client (19)'!$M$2="","",'Client (19)'!$M$2)</f>
        <v/>
      </c>
      <c r="U3" s="6" t="str">
        <f>IF('Client (20)'!$M$2="","",'Client (20)'!$M$2)</f>
        <v/>
      </c>
      <c r="V3" s="6" t="str">
        <f>IF('Client (21)'!$M$2="","",'Client (21)'!$M$2)</f>
        <v/>
      </c>
      <c r="W3" s="6" t="str">
        <f>IF('Client (22)'!$M$2="","",'Client (22)'!$M$2)</f>
        <v/>
      </c>
      <c r="X3" s="6" t="str">
        <f>IF('Client (23)'!$M$2="","",'Client (23)'!$M$2)</f>
        <v/>
      </c>
      <c r="Y3" s="6" t="str">
        <f>IF('Client (24)'!$M$2="","",'Client (24)'!$M$2)</f>
        <v/>
      </c>
      <c r="Z3" s="6" t="str">
        <f>IF('Client (25)'!$M$2="","",'Client (25)'!$M$2)</f>
        <v/>
      </c>
    </row>
    <row r="4" spans="1:26" x14ac:dyDescent="0.3">
      <c r="A4" s="91" t="s">
        <v>73</v>
      </c>
      <c r="B4" s="9" t="str">
        <f>IF('Client (1)'!$C$3="","",'Client (1)'!$C$3)</f>
        <v/>
      </c>
      <c r="C4" s="9" t="str">
        <f>IF('Client (2)'!$C$3="","",'Client (2)'!$C$3)</f>
        <v/>
      </c>
      <c r="D4" s="9" t="str">
        <f>IF('Client (3)'!$C$3="","",'Client (3)'!$C$3)</f>
        <v/>
      </c>
      <c r="E4" s="9" t="str">
        <f>IF('Client (4)'!$C$3="","",'Client (4)'!$C$3)</f>
        <v/>
      </c>
      <c r="F4" s="9" t="str">
        <f>IF('Client (5)'!$C$3="","",'Client (5)'!$C$3)</f>
        <v/>
      </c>
      <c r="G4" s="9" t="str">
        <f>IF('Client (6)'!$C$3="","",'Client (6)'!$C$3)</f>
        <v/>
      </c>
      <c r="H4" s="9" t="str">
        <f>IF('Client (7)'!$C$3="","",'Client (7)'!$C$3)</f>
        <v/>
      </c>
      <c r="I4" s="9" t="str">
        <f>IF('Client (8)'!$C$3="","",'Client (8)'!$C$3)</f>
        <v/>
      </c>
      <c r="J4" s="9" t="str">
        <f>IF('Client (9)'!$C$3="","",'Client (9)'!$C$3)</f>
        <v/>
      </c>
      <c r="K4" s="9" t="str">
        <f>IF('Client (10)'!$C$3="","",'Client (10)'!$C$3)</f>
        <v/>
      </c>
      <c r="L4" s="9" t="str">
        <f>IF('Client (11)'!$C$3="","",'Client (11)'!$C$3)</f>
        <v/>
      </c>
      <c r="M4" s="9" t="str">
        <f>IF('Client (12)'!$C$3="","",'Client (12)'!$C$3)</f>
        <v/>
      </c>
      <c r="N4" s="9" t="str">
        <f>IF('Client (13)'!$C$3="","",'Client (13)'!$C$3)</f>
        <v/>
      </c>
      <c r="O4" s="9" t="str">
        <f>IF('Client (14)'!$C$3="","",'Client (14)'!$C$3)</f>
        <v/>
      </c>
      <c r="P4" s="9" t="str">
        <f>IF('Client (15)'!$C$3="","",'Client (15)'!$C$3)</f>
        <v/>
      </c>
      <c r="Q4" s="9" t="str">
        <f>IF('Client (16)'!$C$3="","",'Client (16)'!$C$3)</f>
        <v/>
      </c>
      <c r="R4" s="9" t="str">
        <f>IF('Client (17)'!$C$3="","",'Client (17)'!$C$3)</f>
        <v/>
      </c>
      <c r="S4" s="9" t="str">
        <f>IF('Client (18)'!$C$3="","",'Client (18)'!$C$3)</f>
        <v/>
      </c>
      <c r="T4" s="9" t="str">
        <f>IF('Client (19)'!$C$3="","",'Client (19)'!$C$3)</f>
        <v/>
      </c>
      <c r="U4" s="9" t="str">
        <f>IF('Client (20)'!$C$3="","",'Client (20)'!$C$3)</f>
        <v/>
      </c>
      <c r="V4" s="9" t="str">
        <f>IF('Client (21)'!$C$3="","",'Client (21)'!$C$3)</f>
        <v/>
      </c>
      <c r="W4" s="9" t="str">
        <f>IF('Client (22)'!$C$3="","",'Client (22)'!$C$3)</f>
        <v/>
      </c>
      <c r="X4" s="9" t="str">
        <f>IF('Client (23)'!$C$3="","",'Client (23)'!$C$3)</f>
        <v/>
      </c>
      <c r="Y4" s="9" t="str">
        <f>IF('Client (24)'!$C$3="","",'Client (24)'!$C$3)</f>
        <v/>
      </c>
      <c r="Z4" s="9" t="str">
        <f>IF('Client (25)'!$C$3="","",'Client (25)'!$C$3)</f>
        <v/>
      </c>
    </row>
    <row r="5" spans="1:26" x14ac:dyDescent="0.3">
      <c r="A5" s="91" t="s">
        <v>253</v>
      </c>
      <c r="B5" s="210" t="str">
        <f>IF('Client (1)'!$C$3="","",MONTH('Client (1)'!$C$3))</f>
        <v/>
      </c>
      <c r="C5" s="210" t="str">
        <f>IF('Client (2)'!$C$3="","",MONTH('Client (2)'!$C$3))</f>
        <v/>
      </c>
      <c r="D5" s="210" t="str">
        <f>IF('Client (3)'!$C$3="","",MONTH('Client (3)'!$C$3))</f>
        <v/>
      </c>
      <c r="E5" s="210" t="str">
        <f>IF('Client (4)'!$C$3="","",MONTH('Client (4)'!$C$3))</f>
        <v/>
      </c>
      <c r="F5" s="210" t="str">
        <f>IF('Client (5)'!$C$3="","",MONTH('Client (5)'!$C$3))</f>
        <v/>
      </c>
      <c r="G5" s="210" t="str">
        <f>IF('Client (6)'!$C$3="","",MONTH('Client (6)'!$C$3))</f>
        <v/>
      </c>
      <c r="H5" s="210" t="str">
        <f>IF('Client (7)'!$C$3="","",MONTH('Client (7)'!$C$3))</f>
        <v/>
      </c>
      <c r="I5" s="210" t="str">
        <f>IF('Client (8)'!$C$3="","",MONTH('Client (8)'!$C$3))</f>
        <v/>
      </c>
      <c r="J5" s="210" t="str">
        <f>IF('Client (9)'!$C$3="","",MONTH('Client (9)'!$C$3))</f>
        <v/>
      </c>
      <c r="K5" s="210" t="str">
        <f>IF('Client (10)'!$C$3="","",MONTH('Client (10)'!$C$3))</f>
        <v/>
      </c>
      <c r="L5" s="210" t="str">
        <f>IF('Client (11)'!$C$3="","",MONTH('Client (11)'!$C$3))</f>
        <v/>
      </c>
      <c r="M5" s="210" t="str">
        <f>IF('Client (12)'!$C$3="","",MONTH('Client (12)'!$C$3))</f>
        <v/>
      </c>
      <c r="N5" s="210" t="str">
        <f>IF('Client (13)'!$C$3="","",MONTH('Client (13)'!$C$3))</f>
        <v/>
      </c>
      <c r="O5" s="210" t="str">
        <f>IF('Client (14)'!$C$3="","",MONTH('Client (14)'!$C$3))</f>
        <v/>
      </c>
      <c r="P5" s="210" t="str">
        <f>IF('Client (15)'!$C$3="","",MONTH('Client (15)'!$C$3))</f>
        <v/>
      </c>
      <c r="Q5" s="210" t="str">
        <f>IF('Client (16)'!$C$3="","",MONTH('Client (16)'!$C$3))</f>
        <v/>
      </c>
      <c r="R5" s="210" t="str">
        <f>IF('Client (17)'!$C$3="","",MONTH('Client (17)'!$C$3))</f>
        <v/>
      </c>
      <c r="S5" s="210" t="str">
        <f>IF('Client (18)'!$C$3="","",MONTH('Client (18)'!$C$3))</f>
        <v/>
      </c>
      <c r="T5" s="210" t="str">
        <f>IF('Client (19)'!$C$3="","",MONTH('Client (19)'!$C$3))</f>
        <v/>
      </c>
      <c r="U5" s="210" t="str">
        <f>IF('Client (20)'!$C$3="","",MONTH('Client (20)'!$C$3))</f>
        <v/>
      </c>
      <c r="V5" s="210" t="str">
        <f>IF('Client (21)'!$C$3="","",MONTH('Client (21)'!$C$3))</f>
        <v/>
      </c>
      <c r="W5" s="210" t="str">
        <f>IF('Client (22)'!$C$3="","",MONTH('Client (22)'!$C$3))</f>
        <v/>
      </c>
      <c r="X5" s="210" t="str">
        <f>IF('Client (23)'!$C$3="","",MONTH('Client (23)'!$C$3))</f>
        <v/>
      </c>
      <c r="Y5" s="210" t="str">
        <f>IF('Client (24)'!$C$3="","",MONTH('Client (24)'!$C$3))</f>
        <v/>
      </c>
      <c r="Z5" s="210" t="str">
        <f>IF('Client (25)'!$C$3="","",MONTH('Client (25)'!$C$3))</f>
        <v/>
      </c>
    </row>
    <row r="6" spans="1:26" x14ac:dyDescent="0.3">
      <c r="A6" s="91" t="s">
        <v>72</v>
      </c>
      <c r="B6" s="9" t="str">
        <f>IF('Client (1)'!$H$3="","",'Client (1)'!$H$3)</f>
        <v/>
      </c>
      <c r="C6" s="9" t="str">
        <f>IF('Client (2)'!$H$3="","",'Client (2)'!$H$3)</f>
        <v/>
      </c>
      <c r="D6" s="9" t="str">
        <f>IF('Client (3)'!$H$3="","",'Client (3)'!$H$3)</f>
        <v/>
      </c>
      <c r="E6" s="9" t="str">
        <f>IF('Client (4)'!$H$3="","",'Client (4)'!$H$3)</f>
        <v/>
      </c>
      <c r="F6" s="9" t="str">
        <f>IF('Client (5)'!$H$3="","",'Client (5)'!$H$3)</f>
        <v/>
      </c>
      <c r="G6" s="9" t="str">
        <f>IF('Client (6)'!$H$3="","",'Client (6)'!$H$3)</f>
        <v/>
      </c>
      <c r="H6" s="9" t="str">
        <f>IF('Client (7)'!$H$3="","",'Client (7)'!$H$3)</f>
        <v/>
      </c>
      <c r="I6" s="9" t="str">
        <f>IF('Client (8)'!$H$3="","",'Client (8)'!$H$3)</f>
        <v/>
      </c>
      <c r="J6" s="9" t="str">
        <f>IF('Client (9)'!$H$3="","",'Client (9)'!$H$3)</f>
        <v/>
      </c>
      <c r="K6" s="9" t="str">
        <f>IF('Client (10)'!$H$3="","",'Client (10)'!$H$3)</f>
        <v/>
      </c>
      <c r="L6" s="9" t="str">
        <f>IF('Client (11)'!$H$3="","",'Client (11)'!$H$3)</f>
        <v/>
      </c>
      <c r="M6" s="9" t="str">
        <f>IF('Client (12)'!$H$3="","",'Client (12)'!$H$3)</f>
        <v/>
      </c>
      <c r="N6" s="9" t="str">
        <f>IF('Client (13)'!$H$3="","",'Client (13)'!$H$3)</f>
        <v/>
      </c>
      <c r="O6" s="9" t="str">
        <f>IF('Client (14)'!$H$3="","",'Client (14)'!$H$3)</f>
        <v/>
      </c>
      <c r="P6" s="9" t="str">
        <f>IF('Client (15)'!$H$3="","",'Client (15)'!$H$3)</f>
        <v/>
      </c>
      <c r="Q6" s="9" t="str">
        <f>IF('Client (16)'!$H$3="","",'Client (16)'!$H$3)</f>
        <v/>
      </c>
      <c r="R6" s="9" t="str">
        <f>IF('Client (17)'!$H$3="","",'Client (17)'!$H$3)</f>
        <v/>
      </c>
      <c r="S6" s="9" t="str">
        <f>IF('Client (18)'!$H$3="","",'Client (18)'!$H$3)</f>
        <v/>
      </c>
      <c r="T6" s="9" t="str">
        <f>IF('Client (19)'!$H$3="","",'Client (19)'!$H$3)</f>
        <v/>
      </c>
      <c r="U6" s="9" t="str">
        <f>IF('Client (20)'!$H$3="","",'Client (20)'!$H$3)</f>
        <v/>
      </c>
      <c r="V6" s="9" t="str">
        <f>IF('Client (21)'!$H$3="","",'Client (21)'!$H$3)</f>
        <v/>
      </c>
      <c r="W6" s="9" t="str">
        <f>IF('Client (22)'!$H$3="","",'Client (22)'!$H$3)</f>
        <v/>
      </c>
      <c r="X6" s="9" t="str">
        <f>IF('Client (23)'!$H$3="","",'Client (23)'!$H$3)</f>
        <v/>
      </c>
      <c r="Y6" s="9" t="str">
        <f>IF('Client (24)'!$H$3="","",'Client (24)'!$H$3)</f>
        <v/>
      </c>
      <c r="Z6" s="9" t="str">
        <f>IF('Client (25)'!$H$3="","",'Client (25)'!$H$3)</f>
        <v/>
      </c>
    </row>
    <row r="7" spans="1:26" x14ac:dyDescent="0.3">
      <c r="A7" s="91" t="s">
        <v>254</v>
      </c>
      <c r="B7" s="210" t="str">
        <f>IF('Client (1)'!$H$3="","",MONTH('Client (1)'!$H$3))</f>
        <v/>
      </c>
      <c r="C7" s="210" t="str">
        <f>IF('Client (2)'!$H$3="","",MONTH('Client (2)'!$H$3))</f>
        <v/>
      </c>
      <c r="D7" s="210" t="str">
        <f>IF('Client (3)'!$H$3="","",MONTH('Client (3)'!$H$3))</f>
        <v/>
      </c>
      <c r="E7" s="210" t="str">
        <f>IF('Client (4)'!$H$3="","",MONTH('Client (4)'!$H$3))</f>
        <v/>
      </c>
      <c r="F7" s="210" t="str">
        <f>IF('Client (5)'!$H$3="","",MONTH('Client (5)'!$H$3))</f>
        <v/>
      </c>
      <c r="G7" s="210" t="str">
        <f>IF('Client (6)'!$H$3="","",MONTH('Client (6)'!$H$3))</f>
        <v/>
      </c>
      <c r="H7" s="210" t="str">
        <f>IF('Client (7)'!$H$3="","",MONTH('Client (7)'!$H$3))</f>
        <v/>
      </c>
      <c r="I7" s="210" t="str">
        <f>IF('Client (8)'!$H$3="","",MONTH('Client (8)'!$H$3))</f>
        <v/>
      </c>
      <c r="J7" s="210" t="str">
        <f>IF('Client (9)'!$H$3="","",MONTH('Client (9)'!$H$3))</f>
        <v/>
      </c>
      <c r="K7" s="210" t="str">
        <f>IF('Client (10)'!$H$3="","",MONTH('Client (10)'!$H$3))</f>
        <v/>
      </c>
      <c r="L7" s="210" t="str">
        <f>IF('Client (11)'!$H$3="","",MONTH('Client (11)'!$H$3))</f>
        <v/>
      </c>
      <c r="M7" s="210" t="str">
        <f>IF('Client (12)'!$H$3="","",MONTH('Client (12)'!$H$3))</f>
        <v/>
      </c>
      <c r="N7" s="210" t="str">
        <f>IF('Client (13)'!$H$3="","",MONTH('Client (13)'!$H$3))</f>
        <v/>
      </c>
      <c r="O7" s="210" t="str">
        <f>IF('Client (14)'!$H$3="","",MONTH('Client (14)'!$H$3))</f>
        <v/>
      </c>
      <c r="P7" s="210" t="str">
        <f>IF('Client (15)'!$H$3="","",MONTH('Client (15)'!$H$3))</f>
        <v/>
      </c>
      <c r="Q7" s="210" t="str">
        <f>IF('Client (16)'!$H$3="","",MONTH('Client (16)'!$H$3))</f>
        <v/>
      </c>
      <c r="R7" s="210" t="str">
        <f>IF('Client (17)'!$H$3="","",MONTH('Client (17)'!$H$3))</f>
        <v/>
      </c>
      <c r="S7" s="210" t="str">
        <f>IF('Client (18)'!$H$3="","",MONTH('Client (18)'!$H$3))</f>
        <v/>
      </c>
      <c r="T7" s="210" t="str">
        <f>IF('Client (19)'!$H$3="","",MONTH('Client (19)'!$H$3))</f>
        <v/>
      </c>
      <c r="U7" s="210" t="str">
        <f>IF('Client (20)'!$H$3="","",MONTH('Client (20)'!$H$3))</f>
        <v/>
      </c>
      <c r="V7" s="210" t="str">
        <f>IF('Client (21)'!$H$3="","",MONTH('Client (21)'!$H$3))</f>
        <v/>
      </c>
      <c r="W7" s="210" t="str">
        <f>IF('Client (22)'!$H$3="","",MONTH('Client (22)'!$H$3))</f>
        <v/>
      </c>
      <c r="X7" s="210" t="str">
        <f>IF('Client (23)'!$H$3="","",MONTH('Client (23)'!$H$3))</f>
        <v/>
      </c>
      <c r="Y7" s="210" t="str">
        <f>IF('Client (24)'!$H$3="","",MONTH('Client (24)'!$H$3))</f>
        <v/>
      </c>
      <c r="Z7" s="210" t="str">
        <f>IF('Client (25)'!$H$3="","",MONTH('Client (25)'!$H$3))</f>
        <v/>
      </c>
    </row>
    <row r="8" spans="1:26" x14ac:dyDescent="0.3">
      <c r="A8" s="91" t="s">
        <v>78</v>
      </c>
      <c r="B8" s="6" t="str">
        <f>IF('Client (1)'!$M$3="","",'Client (1)'!$M$3)</f>
        <v/>
      </c>
      <c r="C8" s="6" t="str">
        <f>IF('Client (2)'!$M$3="","",'Client (2)'!$M$3)</f>
        <v/>
      </c>
      <c r="D8" s="6" t="str">
        <f>IF('Client (3)'!$M$3="","",'Client (3)'!$M$3)</f>
        <v/>
      </c>
      <c r="E8" s="6" t="str">
        <f>IF('Client (4)'!$M$3="","",'Client (4)'!$M$3)</f>
        <v/>
      </c>
      <c r="F8" s="6" t="str">
        <f>IF('Client (5)'!$M$3="","",'Client (5)'!$M$3)</f>
        <v/>
      </c>
      <c r="G8" s="6" t="str">
        <f>IF('Client (6)'!$M$3="","",'Client (6)'!$M$3)</f>
        <v/>
      </c>
      <c r="H8" s="6" t="str">
        <f>IF('Client (7)'!$M$3="","",'Client (7)'!$M$3)</f>
        <v/>
      </c>
      <c r="I8" s="6" t="str">
        <f>IF('Client (8)'!$M$3="","",'Client (8)'!$M$3)</f>
        <v/>
      </c>
      <c r="J8" s="6" t="str">
        <f>IF('Client (9)'!$M$3="","",'Client (9)'!$M$3)</f>
        <v/>
      </c>
      <c r="K8" s="6" t="str">
        <f>IF('Client (10)'!$M$3="","",'Client (10)'!$M$3)</f>
        <v/>
      </c>
      <c r="L8" s="6" t="str">
        <f>IF('Client (11)'!$M$3="","",'Client (11)'!$M$3)</f>
        <v/>
      </c>
      <c r="M8" s="6" t="str">
        <f>IF('Client (12)'!$M$3="","",'Client (12)'!$M$3)</f>
        <v/>
      </c>
      <c r="N8" s="6" t="str">
        <f>IF('Client (13)'!$M$3="","",'Client (13)'!$M$3)</f>
        <v/>
      </c>
      <c r="O8" s="6" t="str">
        <f>IF('Client (14)'!$M$3="","",'Client (14)'!$M$3)</f>
        <v/>
      </c>
      <c r="P8" s="6" t="str">
        <f>IF('Client (15)'!$M$3="","",'Client (15)'!$M$3)</f>
        <v/>
      </c>
      <c r="Q8" s="6" t="str">
        <f>IF('Client (16)'!$M$3="","",'Client (16)'!$M$3)</f>
        <v/>
      </c>
      <c r="R8" s="6" t="str">
        <f>IF('Client (17)'!$M$3="","",'Client (17)'!$M$3)</f>
        <v/>
      </c>
      <c r="S8" s="6" t="str">
        <f>IF('Client (18)'!$M$3="","",'Client (18)'!$M$3)</f>
        <v/>
      </c>
      <c r="T8" s="6" t="str">
        <f>IF('Client (19)'!$M$3="","",'Client (19)'!$M$3)</f>
        <v/>
      </c>
      <c r="U8" s="6" t="str">
        <f>IF('Client (20)'!$M$3="","",'Client (20)'!$M$3)</f>
        <v/>
      </c>
      <c r="V8" s="6" t="str">
        <f>IF('Client (21)'!$M$3="","",'Client (21)'!$M$3)</f>
        <v/>
      </c>
      <c r="W8" s="6" t="str">
        <f>IF('Client (22)'!$M$3="","",'Client (22)'!$M$3)</f>
        <v/>
      </c>
      <c r="X8" s="6" t="str">
        <f>IF('Client (23)'!$M$3="","",'Client (23)'!$M$3)</f>
        <v/>
      </c>
      <c r="Y8" s="6" t="str">
        <f>IF('Client (24)'!$M$3="","",'Client (24)'!$M$3)</f>
        <v/>
      </c>
      <c r="Z8" s="6" t="str">
        <f>IF('Client (25)'!$M$3="","",'Client (25)'!$M$3)</f>
        <v/>
      </c>
    </row>
    <row r="9" spans="1:26" x14ac:dyDescent="0.3">
      <c r="A9" s="268" t="s">
        <v>300</v>
      </c>
      <c r="B9" s="210" t="str">
        <f ca="1">IF(INDIRECT("'Client ("&amp;B1&amp;")'!$E$4")="","",INDIRECT("'Client ("&amp;B1&amp;")'!$E$4"))</f>
        <v/>
      </c>
      <c r="C9" s="210" t="str">
        <f t="shared" ref="C9:Z9" ca="1" si="0">IF(INDIRECT("'Client ("&amp;C1&amp;")'!$E$4")="","",INDIRECT("'Client ("&amp;C1&amp;")'!$E$4"))</f>
        <v/>
      </c>
      <c r="D9" s="210" t="str">
        <f t="shared" ca="1" si="0"/>
        <v/>
      </c>
      <c r="E9" s="210" t="str">
        <f t="shared" ca="1" si="0"/>
        <v/>
      </c>
      <c r="F9" s="210" t="str">
        <f t="shared" ca="1" si="0"/>
        <v/>
      </c>
      <c r="G9" s="210" t="str">
        <f t="shared" ca="1" si="0"/>
        <v/>
      </c>
      <c r="H9" s="210" t="str">
        <f t="shared" ca="1" si="0"/>
        <v/>
      </c>
      <c r="I9" s="210" t="str">
        <f t="shared" ca="1" si="0"/>
        <v/>
      </c>
      <c r="J9" s="210" t="str">
        <f t="shared" ca="1" si="0"/>
        <v/>
      </c>
      <c r="K9" s="210" t="str">
        <f t="shared" ca="1" si="0"/>
        <v/>
      </c>
      <c r="L9" s="210" t="str">
        <f t="shared" ca="1" si="0"/>
        <v/>
      </c>
      <c r="M9" s="210" t="str">
        <f t="shared" ca="1" si="0"/>
        <v/>
      </c>
      <c r="N9" s="210" t="str">
        <f t="shared" ca="1" si="0"/>
        <v/>
      </c>
      <c r="O9" s="210" t="str">
        <f t="shared" ca="1" si="0"/>
        <v/>
      </c>
      <c r="P9" s="210" t="str">
        <f t="shared" ca="1" si="0"/>
        <v/>
      </c>
      <c r="Q9" s="210" t="str">
        <f t="shared" ca="1" si="0"/>
        <v/>
      </c>
      <c r="R9" s="210" t="str">
        <f t="shared" ca="1" si="0"/>
        <v/>
      </c>
      <c r="S9" s="210" t="str">
        <f t="shared" ca="1" si="0"/>
        <v/>
      </c>
      <c r="T9" s="210" t="str">
        <f t="shared" ca="1" si="0"/>
        <v/>
      </c>
      <c r="U9" s="210" t="str">
        <f t="shared" ca="1" si="0"/>
        <v/>
      </c>
      <c r="V9" s="210" t="str">
        <f t="shared" ca="1" si="0"/>
        <v/>
      </c>
      <c r="W9" s="210" t="str">
        <f t="shared" ca="1" si="0"/>
        <v/>
      </c>
      <c r="X9" s="210" t="str">
        <f t="shared" ca="1" si="0"/>
        <v/>
      </c>
      <c r="Y9" s="210" t="str">
        <f t="shared" ca="1" si="0"/>
        <v/>
      </c>
      <c r="Z9" s="210" t="str">
        <f t="shared" ca="1" si="0"/>
        <v/>
      </c>
    </row>
    <row r="10" spans="1:26" x14ac:dyDescent="0.3">
      <c r="A10" s="91" t="s">
        <v>219</v>
      </c>
      <c r="B10" s="6" t="str">
        <f>'Client (1)'!$BB$23</f>
        <v/>
      </c>
      <c r="C10" s="6" t="str">
        <f>'Client (2)'!$BB$23</f>
        <v/>
      </c>
      <c r="D10" s="6" t="str">
        <f>'Client (3)'!$BB$23</f>
        <v/>
      </c>
      <c r="E10" s="6" t="str">
        <f>'Client (4)'!$BB$23</f>
        <v/>
      </c>
      <c r="F10" s="6" t="str">
        <f>'Client (5)'!$BB$23</f>
        <v/>
      </c>
      <c r="G10" s="6" t="str">
        <f>'Client (6)'!$BB$23</f>
        <v/>
      </c>
      <c r="H10" s="6" t="str">
        <f>'Client (7)'!$BB$23</f>
        <v/>
      </c>
      <c r="I10" s="6" t="str">
        <f>'Client (8)'!$BB$23</f>
        <v/>
      </c>
      <c r="J10" s="6" t="str">
        <f>'Client (9)'!$BB$23</f>
        <v/>
      </c>
      <c r="K10" s="6" t="str">
        <f>'Client (10)'!$BB$23</f>
        <v/>
      </c>
      <c r="L10" s="6" t="str">
        <f>'Client (11)'!$BB$23</f>
        <v/>
      </c>
      <c r="M10" s="6" t="str">
        <f>'Client (12)'!$BB$23</f>
        <v/>
      </c>
      <c r="N10" s="6" t="str">
        <f>'Client (13)'!$BB$23</f>
        <v/>
      </c>
      <c r="O10" s="6" t="str">
        <f>'Client (14)'!$BB$23</f>
        <v/>
      </c>
      <c r="P10" s="6" t="str">
        <f>'Client (15)'!$BB$23</f>
        <v/>
      </c>
      <c r="Q10" s="6" t="str">
        <f>'Client (16)'!$BB$23</f>
        <v/>
      </c>
      <c r="R10" s="6" t="str">
        <f>'Client (17)'!$BB$23</f>
        <v/>
      </c>
      <c r="S10" s="6" t="str">
        <f>'Client (18)'!$BB$23</f>
        <v/>
      </c>
      <c r="T10" s="6" t="str">
        <f>'Client (19)'!$BB$23</f>
        <v/>
      </c>
      <c r="U10" s="6" t="str">
        <f>'Client (20)'!$BB$23</f>
        <v/>
      </c>
      <c r="V10" s="6" t="str">
        <f>'Client (21)'!$BB$23</f>
        <v/>
      </c>
      <c r="W10" s="6" t="str">
        <f>'Client (22)'!$BB$23</f>
        <v/>
      </c>
      <c r="X10" s="6" t="str">
        <f>'Client (23)'!$BB$23</f>
        <v/>
      </c>
      <c r="Y10" s="6" t="str">
        <f>'Client (24)'!$BB$23</f>
        <v/>
      </c>
      <c r="Z10" s="6" t="str">
        <f>'Client (25)'!$BB$23</f>
        <v/>
      </c>
    </row>
    <row r="11" spans="1:26" x14ac:dyDescent="0.3">
      <c r="A11" s="91" t="s">
        <v>236</v>
      </c>
      <c r="B11" s="6" t="str">
        <f>'Client (1)'!$M$4</f>
        <v/>
      </c>
      <c r="C11" s="6" t="str">
        <f>'Client (2)'!$M$4</f>
        <v/>
      </c>
      <c r="D11" s="6" t="str">
        <f>'Client (3)'!$M$4</f>
        <v/>
      </c>
      <c r="E11" s="6" t="str">
        <f>'Client (4)'!$M$4</f>
        <v/>
      </c>
      <c r="F11" s="6" t="str">
        <f>'Client (5)'!$M$4</f>
        <v/>
      </c>
      <c r="G11" s="6" t="str">
        <f>'Client (6)'!$M$4</f>
        <v/>
      </c>
      <c r="H11" s="6" t="str">
        <f>'Client (7)'!$M$4</f>
        <v/>
      </c>
      <c r="I11" s="6" t="str">
        <f>'Client (8)'!$M$4</f>
        <v/>
      </c>
      <c r="J11" s="6" t="str">
        <f>'Client (9)'!$M$4</f>
        <v/>
      </c>
      <c r="K11" s="6" t="str">
        <f>'Client (10)'!$M$4</f>
        <v/>
      </c>
      <c r="L11" s="6" t="str">
        <f>'Client (11)'!$M$4</f>
        <v/>
      </c>
      <c r="M11" s="6" t="str">
        <f>'Client (12)'!$M$4</f>
        <v/>
      </c>
      <c r="N11" s="6" t="str">
        <f>'Client (13)'!$M$4</f>
        <v/>
      </c>
      <c r="O11" s="6" t="str">
        <f>'Client (14)'!$M$4</f>
        <v/>
      </c>
      <c r="P11" s="6" t="str">
        <f>'Client (15)'!$M$4</f>
        <v/>
      </c>
      <c r="Q11" s="6" t="str">
        <f>'Client (16)'!$M$4</f>
        <v/>
      </c>
      <c r="R11" s="6" t="str">
        <f>'Client (17)'!$M$4</f>
        <v/>
      </c>
      <c r="S11" s="6" t="str">
        <f>'Client (18)'!$M$4</f>
        <v/>
      </c>
      <c r="T11" s="6" t="str">
        <f>'Client (19)'!$M$4</f>
        <v/>
      </c>
      <c r="U11" s="6" t="str">
        <f>'Client (20)'!$M$4</f>
        <v/>
      </c>
      <c r="V11" s="6" t="str">
        <f>'Client (21)'!$M$4</f>
        <v/>
      </c>
      <c r="W11" s="6" t="str">
        <f>'Client (22)'!$M$4</f>
        <v/>
      </c>
      <c r="X11" s="6" t="str">
        <f>'Client (23)'!$M$4</f>
        <v/>
      </c>
      <c r="Y11" s="6" t="str">
        <f>'Client (24)'!$M$4</f>
        <v/>
      </c>
      <c r="Z11" s="6" t="str">
        <f>'Client (25)'!$M$4</f>
        <v/>
      </c>
    </row>
    <row r="12" spans="1:26" x14ac:dyDescent="0.3">
      <c r="A12" s="91" t="s">
        <v>65</v>
      </c>
      <c r="B12" s="6" t="str">
        <f>IF('Client (1)'!$H$4="","",'Client (1)'!$H$4)</f>
        <v/>
      </c>
      <c r="C12" s="6" t="str">
        <f>IF('Client (2)'!$H$4="","",'Client (2)'!$H$4)</f>
        <v/>
      </c>
      <c r="D12" s="6" t="str">
        <f>IF('Client (3)'!$H$4="","",'Client (3)'!$H$4)</f>
        <v/>
      </c>
      <c r="E12" s="6" t="str">
        <f>IF('Client (4)'!$H$4="","",'Client (4)'!$H$4)</f>
        <v/>
      </c>
      <c r="F12" s="6" t="str">
        <f>IF('Client (5)'!$H$4="","",'Client (5)'!$H$4)</f>
        <v/>
      </c>
      <c r="G12" s="6" t="str">
        <f>IF('Client (6)'!$H$4="","",'Client (6)'!$H$4)</f>
        <v/>
      </c>
      <c r="H12" s="6" t="str">
        <f>IF('Client (7)'!$H$4="","",'Client (7)'!$H$4)</f>
        <v/>
      </c>
      <c r="I12" s="6" t="str">
        <f>IF('Client (8)'!$H$4="","",'Client (8)'!$H$4)</f>
        <v/>
      </c>
      <c r="J12" s="6" t="str">
        <f>IF('Client (9)'!$H$4="","",'Client (9)'!$H$4)</f>
        <v/>
      </c>
      <c r="K12" s="6" t="str">
        <f>IF('Client (10)'!$H$4="","",'Client (10)'!$H$4)</f>
        <v/>
      </c>
      <c r="L12" s="6" t="str">
        <f>IF('Client (11)'!$H$4="","",'Client (11)'!$H$4)</f>
        <v/>
      </c>
      <c r="M12" s="6" t="str">
        <f>IF('Client (12)'!$H$4="","",'Client (12)'!$H$4)</f>
        <v/>
      </c>
      <c r="N12" s="6" t="str">
        <f>IF('Client (13)'!$H$4="","",'Client (13)'!$H$4)</f>
        <v/>
      </c>
      <c r="O12" s="6" t="str">
        <f>IF('Client (14)'!$H$4="","",'Client (14)'!$H$4)</f>
        <v/>
      </c>
      <c r="P12" s="6" t="str">
        <f>IF('Client (15)'!$H$4="","",'Client (15)'!$H$4)</f>
        <v/>
      </c>
      <c r="Q12" s="6" t="str">
        <f>IF('Client (16)'!$H$4="","",'Client (16)'!$H$4)</f>
        <v/>
      </c>
      <c r="R12" s="6" t="str">
        <f>IF('Client (17)'!$H$4="","",'Client (17)'!$H$4)</f>
        <v/>
      </c>
      <c r="S12" s="6" t="str">
        <f>IF('Client (18)'!$H$4="","",'Client (18)'!$H$4)</f>
        <v/>
      </c>
      <c r="T12" s="6" t="str">
        <f>IF('Client (19)'!$H$4="","",'Client (19)'!$H$4)</f>
        <v/>
      </c>
      <c r="U12" s="6" t="str">
        <f>IF('Client (20)'!$H$4="","",'Client (20)'!$H$4)</f>
        <v/>
      </c>
      <c r="V12" s="6" t="str">
        <f>IF('Client (21)'!$H$4="","",'Client (21)'!$H$4)</f>
        <v/>
      </c>
      <c r="W12" s="6" t="str">
        <f>IF('Client (22)'!$H$4="","",'Client (22)'!$H$4)</f>
        <v/>
      </c>
      <c r="X12" s="6" t="str">
        <f>IF('Client (23)'!$H$4="","",'Client (23)'!$H$4)</f>
        <v/>
      </c>
      <c r="Y12" s="6" t="str">
        <f>IF('Client (24)'!$H$4="","",'Client (24)'!$H$4)</f>
        <v/>
      </c>
      <c r="Z12" s="6" t="str">
        <f>IF('Client (25)'!$H$4="","",'Client (25)'!$H$4)</f>
        <v/>
      </c>
    </row>
    <row r="13" spans="1:26" x14ac:dyDescent="0.3">
      <c r="A13" s="91" t="s">
        <v>67</v>
      </c>
      <c r="B13" s="6" t="str">
        <f>IF('Client (1)'!$E$5="","",'Client (1)'!$E$5)</f>
        <v/>
      </c>
      <c r="C13" s="6" t="str">
        <f>IF('Client (2)'!$E$5="","",'Client (2)'!$E$5)</f>
        <v/>
      </c>
      <c r="D13" s="6" t="str">
        <f>IF('Client (3)'!$E$5="","",'Client (3)'!$E$5)</f>
        <v/>
      </c>
      <c r="E13" s="6" t="str">
        <f>IF('Client (4)'!$E$5="","",'Client (4)'!$E$5)</f>
        <v/>
      </c>
      <c r="F13" s="6" t="str">
        <f>IF('Client (5)'!$E$5="","",'Client (5)'!$E$5)</f>
        <v/>
      </c>
      <c r="G13" s="6" t="str">
        <f>IF('Client (6)'!$E$5="","",'Client (6)'!$E$5)</f>
        <v/>
      </c>
      <c r="H13" s="6" t="str">
        <f>IF('Client (7)'!$E$5="","",'Client (7)'!$E$5)</f>
        <v/>
      </c>
      <c r="I13" s="6" t="str">
        <f>IF('Client (8)'!$E$5="","",'Client (8)'!$E$5)</f>
        <v/>
      </c>
      <c r="J13" s="6" t="str">
        <f>IF('Client (9)'!$E$5="","",'Client (9)'!$E$5)</f>
        <v/>
      </c>
      <c r="K13" s="6" t="str">
        <f>IF('Client (10)'!$E$5="","",'Client (10)'!$E$5)</f>
        <v/>
      </c>
      <c r="L13" s="6" t="str">
        <f>IF('Client (11)'!$E$5="","",'Client (11)'!$E$5)</f>
        <v/>
      </c>
      <c r="M13" s="6" t="str">
        <f>IF('Client (12)'!$E$5="","",'Client (12)'!$E$5)</f>
        <v/>
      </c>
      <c r="N13" s="6" t="str">
        <f>IF('Client (13)'!$E$5="","",'Client (13)'!$E$5)</f>
        <v/>
      </c>
      <c r="O13" s="6" t="str">
        <f>IF('Client (14)'!$E$5="","",'Client (14)'!$E$5)</f>
        <v/>
      </c>
      <c r="P13" s="6" t="str">
        <f>IF('Client (15)'!$E$5="","",'Client (15)'!$E$5)</f>
        <v/>
      </c>
      <c r="Q13" s="6" t="str">
        <f>IF('Client (16)'!$E$5="","",'Client (16)'!$E$5)</f>
        <v/>
      </c>
      <c r="R13" s="6" t="str">
        <f>IF('Client (17)'!$E$5="","",'Client (17)'!$E$5)</f>
        <v/>
      </c>
      <c r="S13" s="6" t="str">
        <f>IF('Client (18)'!$E$5="","",'Client (18)'!$E$5)</f>
        <v/>
      </c>
      <c r="T13" s="6" t="str">
        <f>IF('Client (19)'!$E$5="","",'Client (19)'!$E$5)</f>
        <v/>
      </c>
      <c r="U13" s="6" t="str">
        <f>IF('Client (20)'!$E$5="","",'Client (20)'!$E$5)</f>
        <v/>
      </c>
      <c r="V13" s="6" t="str">
        <f>IF('Client (21)'!$E$5="","",'Client (21)'!$E$5)</f>
        <v/>
      </c>
      <c r="W13" s="6" t="str">
        <f>IF('Client (22)'!$E$5="","",'Client (22)'!$E$5)</f>
        <v/>
      </c>
      <c r="X13" s="6" t="str">
        <f>IF('Client (23)'!$E$5="","",'Client (23)'!$E$5)</f>
        <v/>
      </c>
      <c r="Y13" s="6" t="str">
        <f>IF('Client (24)'!$E$5="","",'Client (24)'!$E$5)</f>
        <v/>
      </c>
      <c r="Z13" s="6" t="str">
        <f>IF('Client (25)'!$E$5="","",'Client (25)'!$E$5)</f>
        <v/>
      </c>
    </row>
    <row r="14" spans="1:26" x14ac:dyDescent="0.3">
      <c r="A14" s="91" t="s">
        <v>68</v>
      </c>
      <c r="B14" s="6" t="str">
        <f>IF('Client (1)'!$C$6="","",'Client (1)'!$C$6)</f>
        <v/>
      </c>
      <c r="C14" s="6" t="str">
        <f>IF('Client (2)'!$C$6="","",'Client (2)'!$C$6)</f>
        <v/>
      </c>
      <c r="D14" s="6" t="str">
        <f>IF('Client (3)'!$C$6="","",'Client (3)'!$C$6)</f>
        <v/>
      </c>
      <c r="E14" s="6" t="str">
        <f>IF('Client (4)'!$C$6="","",'Client (4)'!$C$6)</f>
        <v/>
      </c>
      <c r="F14" s="6" t="str">
        <f>IF('Client (5)'!$C$6="","",'Client (5)'!$C$6)</f>
        <v/>
      </c>
      <c r="G14" s="6" t="str">
        <f>IF('Client (6)'!$C$6="","",'Client (6)'!$C$6)</f>
        <v/>
      </c>
      <c r="H14" s="6" t="str">
        <f>IF('Client (7)'!$C$6="","",'Client (7)'!$C$6)</f>
        <v/>
      </c>
      <c r="I14" s="6" t="str">
        <f>IF('Client (8)'!$C$6="","",'Client (8)'!$C$6)</f>
        <v/>
      </c>
      <c r="J14" s="6" t="str">
        <f>IF('Client (9)'!$C$6="","",'Client (9)'!$C$6)</f>
        <v/>
      </c>
      <c r="K14" s="6" t="str">
        <f>IF('Client (10)'!$C$6="","",'Client (10)'!$C$6)</f>
        <v/>
      </c>
      <c r="L14" s="6" t="str">
        <f>IF('Client (11)'!$C$6="","",'Client (11)'!$C$6)</f>
        <v/>
      </c>
      <c r="M14" s="6" t="str">
        <f>IF('Client (12)'!$C$6="","",'Client (12)'!$C$6)</f>
        <v/>
      </c>
      <c r="N14" s="6" t="str">
        <f>IF('Client (13)'!$C$6="","",'Client (13)'!$C$6)</f>
        <v/>
      </c>
      <c r="O14" s="6" t="str">
        <f>IF('Client (14)'!$C$6="","",'Client (14)'!$C$6)</f>
        <v/>
      </c>
      <c r="P14" s="6" t="str">
        <f>IF('Client (15)'!$C$6="","",'Client (15)'!$C$6)</f>
        <v/>
      </c>
      <c r="Q14" s="6" t="str">
        <f>IF('Client (16)'!$C$6="","",'Client (16)'!$C$6)</f>
        <v/>
      </c>
      <c r="R14" s="6" t="str">
        <f>IF('Client (17)'!$C$6="","",'Client (17)'!$C$6)</f>
        <v/>
      </c>
      <c r="S14" s="6" t="str">
        <f>IF('Client (18)'!$C$6="","",'Client (18)'!$C$6)</f>
        <v/>
      </c>
      <c r="T14" s="6" t="str">
        <f>IF('Client (19)'!$C$6="","",'Client (19)'!$C$6)</f>
        <v/>
      </c>
      <c r="U14" s="6" t="str">
        <f>IF('Client (20)'!$C$6="","",'Client (20)'!$C$6)</f>
        <v/>
      </c>
      <c r="V14" s="6" t="str">
        <f>IF('Client (21)'!$C$6="","",'Client (21)'!$C$6)</f>
        <v/>
      </c>
      <c r="W14" s="6" t="str">
        <f>IF('Client (22)'!$C$6="","",'Client (22)'!$C$6)</f>
        <v/>
      </c>
      <c r="X14" s="6" t="str">
        <f>IF('Client (23)'!$C$6="","",'Client (23)'!$C$6)</f>
        <v/>
      </c>
      <c r="Y14" s="6" t="str">
        <f>IF('Client (24)'!$C$6="","",'Client (24)'!$C$6)</f>
        <v/>
      </c>
      <c r="Z14" s="6" t="str">
        <f>IF('Client (25)'!$C$6="","",'Client (25)'!$C$6)</f>
        <v/>
      </c>
    </row>
    <row r="15" spans="1:26" x14ac:dyDescent="0.3">
      <c r="A15" s="91" t="s">
        <v>242</v>
      </c>
      <c r="B15" s="6" t="str">
        <f>'Client (1)'!$N$6</f>
        <v/>
      </c>
      <c r="C15" s="6" t="str">
        <f>'Client (2)'!$N$6</f>
        <v/>
      </c>
      <c r="D15" s="6" t="str">
        <f>'Client (3)'!$N$6</f>
        <v/>
      </c>
      <c r="E15" s="6" t="str">
        <f>'Client (4)'!$N$6</f>
        <v/>
      </c>
      <c r="F15" s="6" t="str">
        <f>'Client (5)'!$N$6</f>
        <v/>
      </c>
      <c r="G15" s="6" t="str">
        <f>'Client (6)'!$N$6</f>
        <v/>
      </c>
      <c r="H15" s="6" t="str">
        <f>'Client (7)'!$N$6</f>
        <v/>
      </c>
      <c r="I15" s="6" t="str">
        <f>'Client (8)'!$N$6</f>
        <v/>
      </c>
      <c r="J15" s="6" t="str">
        <f>'Client (9)'!$N$6</f>
        <v/>
      </c>
      <c r="K15" s="6" t="str">
        <f>'Client (10)'!$N$6</f>
        <v/>
      </c>
      <c r="L15" s="6" t="str">
        <f>'Client (11)'!$N$6</f>
        <v/>
      </c>
      <c r="M15" s="6" t="str">
        <f>'Client (12)'!$N$6</f>
        <v/>
      </c>
      <c r="N15" s="6" t="str">
        <f>'Client (13)'!$N$6</f>
        <v/>
      </c>
      <c r="O15" s="6" t="str">
        <f>'Client (14)'!$N$6</f>
        <v/>
      </c>
      <c r="P15" s="6" t="str">
        <f>'Client (15)'!$N$6</f>
        <v/>
      </c>
      <c r="Q15" s="6" t="str">
        <f>'Client (16)'!$N$6</f>
        <v/>
      </c>
      <c r="R15" s="6" t="str">
        <f>'Client (17)'!$N$6</f>
        <v/>
      </c>
      <c r="S15" s="6" t="str">
        <f>'Client (18)'!$N$6</f>
        <v/>
      </c>
      <c r="T15" s="6" t="str">
        <f>'Client (19)'!$N$6</f>
        <v/>
      </c>
      <c r="U15" s="6" t="str">
        <f>'Client (20)'!$N$6</f>
        <v/>
      </c>
      <c r="V15" s="6" t="str">
        <f>'Client (21)'!$N$6</f>
        <v/>
      </c>
      <c r="W15" s="6" t="str">
        <f>'Client (22)'!$N$6</f>
        <v/>
      </c>
      <c r="X15" s="6" t="str">
        <f>'Client (23)'!$N$6</f>
        <v/>
      </c>
      <c r="Y15" s="6" t="str">
        <f>'Client (24)'!$N$6</f>
        <v/>
      </c>
      <c r="Z15" s="6" t="str">
        <f>'Client (25)'!$N$6</f>
        <v/>
      </c>
    </row>
    <row r="16" spans="1:26" x14ac:dyDescent="0.3">
      <c r="A16" s="91" t="s">
        <v>216</v>
      </c>
      <c r="B16" s="6" t="str">
        <f>IF('Client (1)'!$S$4="","",'Client (1)'!$S$4)</f>
        <v/>
      </c>
      <c r="C16" s="6" t="str">
        <f>IF('Client (2)'!$S$4="","",'Client (2)'!$S$4)</f>
        <v/>
      </c>
      <c r="D16" s="6" t="str">
        <f>IF('Client (3)'!$S$4="","",'Client (3)'!$S$4)</f>
        <v/>
      </c>
      <c r="E16" s="6" t="str">
        <f>IF('Client (4)'!$S$4="","",'Client (4)'!$S$4)</f>
        <v/>
      </c>
      <c r="F16" s="6" t="str">
        <f>IF('Client (5)'!$S$4="","",'Client (5)'!$S$4)</f>
        <v/>
      </c>
      <c r="G16" s="6" t="str">
        <f>IF('Client (6)'!$S$4="","",'Client (6)'!$S$4)</f>
        <v/>
      </c>
      <c r="H16" s="6" t="str">
        <f>IF('Client (7)'!$S$4="","",'Client (7)'!$S$4)</f>
        <v/>
      </c>
      <c r="I16" s="6" t="str">
        <f>IF('Client (8)'!$S$4="","",'Client (8)'!$S$4)</f>
        <v/>
      </c>
      <c r="J16" s="6" t="str">
        <f>IF('Client (9)'!$S$4="","",'Client (9)'!$S$4)</f>
        <v/>
      </c>
      <c r="K16" s="6" t="str">
        <f>IF('Client (10)'!$S$4="","",'Client (10)'!$S$4)</f>
        <v/>
      </c>
      <c r="L16" s="6" t="str">
        <f>IF('Client (11)'!$S$4="","",'Client (11)'!$S$4)</f>
        <v/>
      </c>
      <c r="M16" s="6" t="str">
        <f>IF('Client (12)'!$S$4="","",'Client (12)'!$S$4)</f>
        <v/>
      </c>
      <c r="N16" s="6" t="str">
        <f>IF('Client (13)'!$S$4="","",'Client (13)'!$S$4)</f>
        <v/>
      </c>
      <c r="O16" s="6" t="str">
        <f>IF('Client (14)'!$S$4="","",'Client (14)'!$S$4)</f>
        <v/>
      </c>
      <c r="P16" s="6" t="str">
        <f>IF('Client (15)'!$S$4="","",'Client (15)'!$S$4)</f>
        <v/>
      </c>
      <c r="Q16" s="6" t="str">
        <f>IF('Client (16)'!$S$4="","",'Client (16)'!$S$4)</f>
        <v/>
      </c>
      <c r="R16" s="6" t="str">
        <f>IF('Client (17)'!$S$4="","",'Client (17)'!$S$4)</f>
        <v/>
      </c>
      <c r="S16" s="6" t="str">
        <f>IF('Client (18)'!$S$4="","",'Client (18)'!$S$4)</f>
        <v/>
      </c>
      <c r="T16" s="6" t="str">
        <f>IF('Client (19)'!$S$4="","",'Client (19)'!$S$4)</f>
        <v/>
      </c>
      <c r="U16" s="6" t="str">
        <f>IF('Client (20)'!$S$4="","",'Client (20)'!$S$4)</f>
        <v/>
      </c>
      <c r="V16" s="6" t="str">
        <f>IF('Client (21)'!$S$4="","",'Client (21)'!$S$4)</f>
        <v/>
      </c>
      <c r="W16" s="6" t="str">
        <f>IF('Client (22)'!$S$4="","",'Client (22)'!$S$4)</f>
        <v/>
      </c>
      <c r="X16" s="6" t="str">
        <f>IF('Client (23)'!$S$4="","",'Client (23)'!$S$4)</f>
        <v/>
      </c>
      <c r="Y16" s="6" t="str">
        <f>IF('Client (24)'!$S$4="","",'Client (24)'!$S$4)</f>
        <v/>
      </c>
      <c r="Z16" s="6" t="str">
        <f>IF('Client (25)'!$S$4="","",'Client (25)'!$S$4)</f>
        <v/>
      </c>
    </row>
    <row r="17" spans="1:26" x14ac:dyDescent="0.3">
      <c r="A17" s="91" t="s">
        <v>217</v>
      </c>
      <c r="B17" s="6" t="str">
        <f>IF('Client (1)'!$S$5="","",'Client (1)'!$S$5)</f>
        <v/>
      </c>
      <c r="C17" s="6" t="str">
        <f>IF('Client (2)'!$S$5="","",'Client (2)'!$S$5)</f>
        <v/>
      </c>
      <c r="D17" s="6" t="str">
        <f>IF('Client (3)'!$S$5="","",'Client (3)'!$S$5)</f>
        <v/>
      </c>
      <c r="E17" s="6" t="str">
        <f>IF('Client (4)'!$S$5="","",'Client (4)'!$S$5)</f>
        <v/>
      </c>
      <c r="F17" s="6" t="str">
        <f>IF('Client (5)'!$S$5="","",'Client (5)'!$S$5)</f>
        <v/>
      </c>
      <c r="G17" s="6" t="str">
        <f>IF('Client (6)'!$S$5="","",'Client (6)'!$S$5)</f>
        <v/>
      </c>
      <c r="H17" s="6" t="str">
        <f>IF('Client (7)'!$S$5="","",'Client (7)'!$S$5)</f>
        <v/>
      </c>
      <c r="I17" s="6" t="str">
        <f>IF('Client (8)'!$S$5="","",'Client (8)'!$S$5)</f>
        <v/>
      </c>
      <c r="J17" s="6" t="str">
        <f>IF('Client (9)'!$S$5="","",'Client (9)'!$S$5)</f>
        <v/>
      </c>
      <c r="K17" s="6" t="str">
        <f>IF('Client (10)'!$S$5="","",'Client (10)'!$S$5)</f>
        <v/>
      </c>
      <c r="L17" s="6" t="str">
        <f>IF('Client (11)'!$S$5="","",'Client (11)'!$S$5)</f>
        <v/>
      </c>
      <c r="M17" s="6" t="str">
        <f>IF('Client (12)'!$S$5="","",'Client (12)'!$S$5)</f>
        <v/>
      </c>
      <c r="N17" s="6" t="str">
        <f>IF('Client (13)'!$S$5="","",'Client (13)'!$S$5)</f>
        <v/>
      </c>
      <c r="O17" s="6" t="str">
        <f>IF('Client (14)'!$S$5="","",'Client (14)'!$S$5)</f>
        <v/>
      </c>
      <c r="P17" s="6" t="str">
        <f>IF('Client (15)'!$S$5="","",'Client (15)'!$S$5)</f>
        <v/>
      </c>
      <c r="Q17" s="6" t="str">
        <f>IF('Client (16)'!$S$5="","",'Client (16)'!$S$5)</f>
        <v/>
      </c>
      <c r="R17" s="6" t="str">
        <f>IF('Client (17)'!$S$5="","",'Client (17)'!$S$5)</f>
        <v/>
      </c>
      <c r="S17" s="6" t="str">
        <f>IF('Client (18)'!$S$5="","",'Client (18)'!$S$5)</f>
        <v/>
      </c>
      <c r="T17" s="6" t="str">
        <f>IF('Client (19)'!$S$5="","",'Client (19)'!$S$5)</f>
        <v/>
      </c>
      <c r="U17" s="6" t="str">
        <f>IF('Client (20)'!$S$5="","",'Client (20)'!$S$5)</f>
        <v/>
      </c>
      <c r="V17" s="6" t="str">
        <f>IF('Client (21)'!$S$5="","",'Client (21)'!$S$5)</f>
        <v/>
      </c>
      <c r="W17" s="6" t="str">
        <f>IF('Client (22)'!$S$5="","",'Client (22)'!$S$5)</f>
        <v/>
      </c>
      <c r="X17" s="6" t="str">
        <f>IF('Client (23)'!$S$5="","",'Client (23)'!$S$5)</f>
        <v/>
      </c>
      <c r="Y17" s="6" t="str">
        <f>IF('Client (24)'!$S$5="","",'Client (24)'!$S$5)</f>
        <v/>
      </c>
      <c r="Z17" s="6" t="str">
        <f>IF('Client (25)'!$S$5="","",'Client (25)'!$S$5)</f>
        <v/>
      </c>
    </row>
    <row r="18" spans="1:26" x14ac:dyDescent="0.3">
      <c r="A18" s="91" t="s">
        <v>218</v>
      </c>
      <c r="B18" s="6" t="str">
        <f>IF('Client (1)'!$S$6="","",'Client (1)'!$S$6)</f>
        <v/>
      </c>
      <c r="C18" s="6" t="str">
        <f>IF('Client (2)'!$S$6="","",'Client (2)'!$S$6)</f>
        <v/>
      </c>
      <c r="D18" s="6" t="str">
        <f>IF('Client (3)'!$S$6="","",'Client (3)'!$S$6)</f>
        <v/>
      </c>
      <c r="E18" s="6" t="str">
        <f>IF('Client (4)'!$S$6="","",'Client (4)'!$S$6)</f>
        <v/>
      </c>
      <c r="F18" s="6" t="str">
        <f>IF('Client (5)'!$S$6="","",'Client (5)'!$S$6)</f>
        <v/>
      </c>
      <c r="G18" s="6" t="str">
        <f>IF('Client (6)'!$S$6="","",'Client (6)'!$S$6)</f>
        <v/>
      </c>
      <c r="H18" s="6" t="str">
        <f>IF('Client (7)'!$S$6="","",'Client (7)'!$S$6)</f>
        <v/>
      </c>
      <c r="I18" s="6" t="str">
        <f>IF('Client (8)'!$S$6="","",'Client (8)'!$S$6)</f>
        <v/>
      </c>
      <c r="J18" s="6" t="str">
        <f>IF('Client (9)'!$S$6="","",'Client (9)'!$S$6)</f>
        <v/>
      </c>
      <c r="K18" s="6" t="str">
        <f>IF('Client (10)'!$S$6="","",'Client (10)'!$S$6)</f>
        <v/>
      </c>
      <c r="L18" s="6" t="str">
        <f>IF('Client (11)'!$S$6="","",'Client (11)'!$S$6)</f>
        <v/>
      </c>
      <c r="M18" s="6" t="str">
        <f>IF('Client (12)'!$S$6="","",'Client (12)'!$S$6)</f>
        <v/>
      </c>
      <c r="N18" s="6" t="str">
        <f>IF('Client (13)'!$S$6="","",'Client (13)'!$S$6)</f>
        <v/>
      </c>
      <c r="O18" s="6" t="str">
        <f>IF('Client (14)'!$S$6="","",'Client (14)'!$S$6)</f>
        <v/>
      </c>
      <c r="P18" s="6" t="str">
        <f>IF('Client (15)'!$S$6="","",'Client (15)'!$S$6)</f>
        <v/>
      </c>
      <c r="Q18" s="6" t="str">
        <f>IF('Client (16)'!$S$6="","",'Client (16)'!$S$6)</f>
        <v/>
      </c>
      <c r="R18" s="6" t="str">
        <f>IF('Client (17)'!$S$6="","",'Client (17)'!$S$6)</f>
        <v/>
      </c>
      <c r="S18" s="6" t="str">
        <f>IF('Client (18)'!$S$6="","",'Client (18)'!$S$6)</f>
        <v/>
      </c>
      <c r="T18" s="6" t="str">
        <f>IF('Client (19)'!$S$6="","",'Client (19)'!$S$6)</f>
        <v/>
      </c>
      <c r="U18" s="6" t="str">
        <f>IF('Client (20)'!$S$6="","",'Client (20)'!$S$6)</f>
        <v/>
      </c>
      <c r="V18" s="6" t="str">
        <f>IF('Client (21)'!$S$6="","",'Client (21)'!$S$6)</f>
        <v/>
      </c>
      <c r="W18" s="6" t="str">
        <f>IF('Client (22)'!$S$6="","",'Client (22)'!$S$6)</f>
        <v/>
      </c>
      <c r="X18" s="6" t="str">
        <f>IF('Client (23)'!$S$6="","",'Client (23)'!$S$6)</f>
        <v/>
      </c>
      <c r="Y18" s="6" t="str">
        <f>IF('Client (24)'!$S$6="","",'Client (24)'!$S$6)</f>
        <v/>
      </c>
      <c r="Z18" s="6" t="str">
        <f>IF('Client (25)'!$S$6="","",'Client (25)'!$S$6)</f>
        <v/>
      </c>
    </row>
    <row r="19" spans="1:26" x14ac:dyDescent="0.3">
      <c r="A19" s="91" t="s">
        <v>66</v>
      </c>
      <c r="B19" s="6" t="str">
        <f>IF('Client (1)'!$E$8="","",'Client (1)'!$E$8)</f>
        <v/>
      </c>
      <c r="C19" s="6" t="str">
        <f>IF('Client (2)'!$E$8="","",'Client (2)'!$E$8)</f>
        <v/>
      </c>
      <c r="D19" s="6" t="str">
        <f>IF('Client (3)'!$E$8="","",'Client (3)'!$E$8)</f>
        <v/>
      </c>
      <c r="E19" s="6" t="str">
        <f>IF('Client (4)'!$E$8="","",'Client (4)'!$E$8)</f>
        <v/>
      </c>
      <c r="F19" s="6" t="str">
        <f>IF('Client (5)'!$E$8="","",'Client (5)'!$E$8)</f>
        <v/>
      </c>
      <c r="G19" s="6" t="str">
        <f>IF('Client (6)'!$E$8="","",'Client (6)'!$E$8)</f>
        <v/>
      </c>
      <c r="H19" s="6" t="str">
        <f>IF('Client (7)'!$E$8="","",'Client (7)'!$E$8)</f>
        <v/>
      </c>
      <c r="I19" s="6" t="str">
        <f>IF('Client (8)'!$E$8="","",'Client (8)'!$E$8)</f>
        <v/>
      </c>
      <c r="J19" s="6" t="str">
        <f>IF('Client (9)'!$E$8="","",'Client (9)'!$E$8)</f>
        <v/>
      </c>
      <c r="K19" s="6" t="str">
        <f>IF('Client (10)'!$E$8="","",'Client (10)'!$E$8)</f>
        <v/>
      </c>
      <c r="L19" s="6" t="str">
        <f>IF('Client (11)'!$E$8="","",'Client (11)'!$E$8)</f>
        <v/>
      </c>
      <c r="M19" s="6" t="str">
        <f>IF('Client (12)'!$E$8="","",'Client (12)'!$E$8)</f>
        <v/>
      </c>
      <c r="N19" s="6" t="str">
        <f>IF('Client (13)'!$E$8="","",'Client (13)'!$E$8)</f>
        <v/>
      </c>
      <c r="O19" s="6" t="str">
        <f>IF('Client (14)'!$E$8="","",'Client (14)'!$E$8)</f>
        <v/>
      </c>
      <c r="P19" s="6" t="str">
        <f>IF('Client (15)'!$E$8="","",'Client (15)'!$E$8)</f>
        <v/>
      </c>
      <c r="Q19" s="6" t="str">
        <f>IF('Client (16)'!$E$8="","",'Client (16)'!$E$8)</f>
        <v/>
      </c>
      <c r="R19" s="6" t="str">
        <f>IF('Client (17)'!$E$8="","",'Client (17)'!$E$8)</f>
        <v/>
      </c>
      <c r="S19" s="6" t="str">
        <f>IF('Client (18)'!$E$8="","",'Client (18)'!$E$8)</f>
        <v/>
      </c>
      <c r="T19" s="6" t="str">
        <f>IF('Client (19)'!$E$8="","",'Client (19)'!$E$8)</f>
        <v/>
      </c>
      <c r="U19" s="6" t="str">
        <f>IF('Client (20)'!$E$8="","",'Client (20)'!$E$8)</f>
        <v/>
      </c>
      <c r="V19" s="6" t="str">
        <f>IF('Client (21)'!$E$8="","",'Client (21)'!$E$8)</f>
        <v/>
      </c>
      <c r="W19" s="6" t="str">
        <f>IF('Client (22)'!$E$8="","",'Client (22)'!$E$8)</f>
        <v/>
      </c>
      <c r="X19" s="6" t="str">
        <f>IF('Client (23)'!$E$8="","",'Client (23)'!$E$8)</f>
        <v/>
      </c>
      <c r="Y19" s="6" t="str">
        <f>IF('Client (24)'!$E$8="","",'Client (24)'!$E$8)</f>
        <v/>
      </c>
      <c r="Z19" s="6" t="str">
        <f>IF('Client (25)'!$E$8="","",'Client (25)'!$E$8)</f>
        <v/>
      </c>
    </row>
    <row r="20" spans="1:26" x14ac:dyDescent="0.3">
      <c r="A20" s="91" t="s">
        <v>237</v>
      </c>
      <c r="B20" s="6" t="str">
        <f>IF('Client (1)'!$E$9="","",'Client (1)'!$E$9)</f>
        <v/>
      </c>
      <c r="C20" s="6" t="str">
        <f>IF('Client (2)'!$E$9="","",'Client (2)'!$E$9)</f>
        <v/>
      </c>
      <c r="D20" s="6" t="str">
        <f>IF('Client (3)'!$E$9="","",'Client (3)'!$E$9)</f>
        <v/>
      </c>
      <c r="E20" s="6" t="str">
        <f>IF('Client (4)'!$E$9="","",'Client (4)'!$E$9)</f>
        <v/>
      </c>
      <c r="F20" s="6" t="str">
        <f>IF('Client (5)'!$E$9="","",'Client (5)'!$E$9)</f>
        <v/>
      </c>
      <c r="G20" s="6" t="str">
        <f>IF('Client (6)'!$E$9="","",'Client (6)'!$E$9)</f>
        <v/>
      </c>
      <c r="H20" s="6" t="str">
        <f>IF('Client (7)'!$E$9="","",'Client (7)'!$E$9)</f>
        <v/>
      </c>
      <c r="I20" s="6" t="str">
        <f>IF('Client (8)'!$E$9="","",'Client (8)'!$E$9)</f>
        <v/>
      </c>
      <c r="J20" s="6" t="str">
        <f>IF('Client (9)'!$E$9="","",'Client (9)'!$E$9)</f>
        <v/>
      </c>
      <c r="K20" s="6" t="str">
        <f>IF('Client (10)'!$E$9="","",'Client (10)'!$E$9)</f>
        <v/>
      </c>
      <c r="L20" s="6" t="str">
        <f>IF('Client (11)'!$E$9="","",'Client (11)'!$E$9)</f>
        <v/>
      </c>
      <c r="M20" s="6" t="str">
        <f>IF('Client (12)'!$E$9="","",'Client (12)'!$E$9)</f>
        <v/>
      </c>
      <c r="N20" s="6" t="str">
        <f>IF('Client (13)'!$E$9="","",'Client (13)'!$E$9)</f>
        <v/>
      </c>
      <c r="O20" s="6" t="str">
        <f>IF('Client (14)'!$E$9="","",'Client (14)'!$E$9)</f>
        <v/>
      </c>
      <c r="P20" s="6" t="str">
        <f>IF('Client (15)'!$E$9="","",'Client (15)'!$E$9)</f>
        <v/>
      </c>
      <c r="Q20" s="6" t="str">
        <f>IF('Client (16)'!$E$9="","",'Client (16)'!$E$9)</f>
        <v/>
      </c>
      <c r="R20" s="6" t="str">
        <f>IF('Client (17)'!$E$9="","",'Client (17)'!$E$9)</f>
        <v/>
      </c>
      <c r="S20" s="6" t="str">
        <f>IF('Client (18)'!$E$9="","",'Client (18)'!$E$9)</f>
        <v/>
      </c>
      <c r="T20" s="6" t="str">
        <f>IF('Client (19)'!$E$9="","",'Client (19)'!$E$9)</f>
        <v/>
      </c>
      <c r="U20" s="6" t="str">
        <f>IF('Client (20)'!$E$9="","",'Client (20)'!$E$9)</f>
        <v/>
      </c>
      <c r="V20" s="6" t="str">
        <f>IF('Client (21)'!$E$9="","",'Client (21)'!$E$9)</f>
        <v/>
      </c>
      <c r="W20" s="6" t="str">
        <f>IF('Client (22)'!$E$9="","",'Client (22)'!$E$9)</f>
        <v/>
      </c>
      <c r="X20" s="6" t="str">
        <f>IF('Client (23)'!$E$9="","",'Client (23)'!$E$9)</f>
        <v/>
      </c>
      <c r="Y20" s="6" t="str">
        <f>IF('Client (24)'!$E$9="","",'Client (24)'!$E$9)</f>
        <v/>
      </c>
      <c r="Z20" s="6" t="str">
        <f>IF('Client (25)'!$E$9="","",'Client (25)'!$E$9)</f>
        <v/>
      </c>
    </row>
    <row r="21" spans="1:26" x14ac:dyDescent="0.3">
      <c r="A21" s="91" t="s">
        <v>133</v>
      </c>
      <c r="B21" s="6" t="str">
        <f>IF('Client (1)'!$L$8="","",'Client (1)'!$L$8)</f>
        <v/>
      </c>
      <c r="C21" s="6" t="str">
        <f>IF('Client (2)'!$L$8="","",'Client (2)'!$L$8)</f>
        <v/>
      </c>
      <c r="D21" s="6" t="str">
        <f>IF('Client (3)'!$L$8="","",'Client (3)'!$L$8)</f>
        <v/>
      </c>
      <c r="E21" s="6" t="str">
        <f>IF('Client (4)'!$L$8="","",'Client (4)'!$L$8)</f>
        <v/>
      </c>
      <c r="F21" s="6" t="str">
        <f>IF('Client (5)'!$L$8="","",'Client (5)'!$L$8)</f>
        <v/>
      </c>
      <c r="G21" s="6" t="str">
        <f>IF('Client (6)'!$L$8="","",'Client (6)'!$L$8)</f>
        <v/>
      </c>
      <c r="H21" s="6" t="str">
        <f>IF('Client (7)'!$L$8="","",'Client (7)'!$L$8)</f>
        <v/>
      </c>
      <c r="I21" s="6" t="str">
        <f>IF('Client (8)'!$L$8="","",'Client (8)'!$L$8)</f>
        <v/>
      </c>
      <c r="J21" s="6" t="str">
        <f>IF('Client (9)'!$L$8="","",'Client (9)'!$L$8)</f>
        <v/>
      </c>
      <c r="K21" s="6" t="str">
        <f>IF('Client (10)'!$L$8="","",'Client (10)'!$L$8)</f>
        <v/>
      </c>
      <c r="L21" s="6" t="str">
        <f>IF('Client (11)'!$L$8="","",'Client (11)'!$L$8)</f>
        <v/>
      </c>
      <c r="M21" s="6" t="str">
        <f>IF('Client (12)'!$L$8="","",'Client (12)'!$L$8)</f>
        <v/>
      </c>
      <c r="N21" s="6" t="str">
        <f>IF('Client (13)'!$L$8="","",'Client (13)'!$L$8)</f>
        <v/>
      </c>
      <c r="O21" s="6" t="str">
        <f>IF('Client (14)'!$L$8="","",'Client (14)'!$L$8)</f>
        <v/>
      </c>
      <c r="P21" s="6" t="str">
        <f>IF('Client (15)'!$L$8="","",'Client (15)'!$L$8)</f>
        <v/>
      </c>
      <c r="Q21" s="6" t="str">
        <f>IF('Client (16)'!$L$8="","",'Client (16)'!$L$8)</f>
        <v/>
      </c>
      <c r="R21" s="6" t="str">
        <f>IF('Client (17)'!$L$8="","",'Client (17)'!$L$8)</f>
        <v/>
      </c>
      <c r="S21" s="6" t="str">
        <f>IF('Client (18)'!$L$8="","",'Client (18)'!$L$8)</f>
        <v/>
      </c>
      <c r="T21" s="6" t="str">
        <f>IF('Client (19)'!$L$8="","",'Client (19)'!$L$8)</f>
        <v/>
      </c>
      <c r="U21" s="6" t="str">
        <f>IF('Client (20)'!$L$8="","",'Client (20)'!$L$8)</f>
        <v/>
      </c>
      <c r="V21" s="6" t="str">
        <f>IF('Client (21)'!$L$8="","",'Client (21)'!$L$8)</f>
        <v/>
      </c>
      <c r="W21" s="6" t="str">
        <f>IF('Client (22)'!$L$8="","",'Client (22)'!$L$8)</f>
        <v/>
      </c>
      <c r="X21" s="6" t="str">
        <f>IF('Client (23)'!$L$8="","",'Client (23)'!$L$8)</f>
        <v/>
      </c>
      <c r="Y21" s="6" t="str">
        <f>IF('Client (24)'!$L$8="","",'Client (24)'!$L$8)</f>
        <v/>
      </c>
      <c r="Z21" s="6" t="str">
        <f>IF('Client (25)'!$L$8="","",'Client (25)'!$L$8)</f>
        <v/>
      </c>
    </row>
    <row r="22" spans="1:26" x14ac:dyDescent="0.3">
      <c r="A22" s="91" t="s">
        <v>134</v>
      </c>
      <c r="B22" s="6" t="str">
        <f>IF('Client (1)'!$L$9="","",'Client (1)'!$L$9)</f>
        <v/>
      </c>
      <c r="C22" s="6" t="str">
        <f>IF('Client (2)'!$L$9="","",'Client (2)'!$L$9)</f>
        <v/>
      </c>
      <c r="D22" s="6" t="str">
        <f>IF('Client (3)'!$L$9="","",'Client (3)'!$L$9)</f>
        <v/>
      </c>
      <c r="E22" s="6" t="str">
        <f>IF('Client (4)'!$L$9="","",'Client (4)'!$L$9)</f>
        <v/>
      </c>
      <c r="F22" s="6" t="str">
        <f>IF('Client (5)'!$L$9="","",'Client (5)'!$L$9)</f>
        <v/>
      </c>
      <c r="G22" s="6" t="str">
        <f>IF('Client (6)'!$L$9="","",'Client (6)'!$L$9)</f>
        <v/>
      </c>
      <c r="H22" s="6" t="str">
        <f>IF('Client (7)'!$L$9="","",'Client (7)'!$L$9)</f>
        <v/>
      </c>
      <c r="I22" s="6" t="str">
        <f>IF('Client (8)'!$L$9="","",'Client (8)'!$L$9)</f>
        <v/>
      </c>
      <c r="J22" s="6" t="str">
        <f>IF('Client (9)'!$L$9="","",'Client (9)'!$L$9)</f>
        <v/>
      </c>
      <c r="K22" s="6" t="str">
        <f>IF('Client (10)'!$L$9="","",'Client (10)'!$L$9)</f>
        <v/>
      </c>
      <c r="L22" s="6" t="str">
        <f>IF('Client (11)'!$L$9="","",'Client (11)'!$L$9)</f>
        <v/>
      </c>
      <c r="M22" s="6" t="str">
        <f>IF('Client (12)'!$L$9="","",'Client (12)'!$L$9)</f>
        <v/>
      </c>
      <c r="N22" s="6" t="str">
        <f>IF('Client (13)'!$L$9="","",'Client (13)'!$L$9)</f>
        <v/>
      </c>
      <c r="O22" s="6" t="str">
        <f>IF('Client (14)'!$L$9="","",'Client (14)'!$L$9)</f>
        <v/>
      </c>
      <c r="P22" s="6" t="str">
        <f>IF('Client (15)'!$L$9="","",'Client (15)'!$L$9)</f>
        <v/>
      </c>
      <c r="Q22" s="6" t="str">
        <f>IF('Client (16)'!$L$9="","",'Client (16)'!$L$9)</f>
        <v/>
      </c>
      <c r="R22" s="6" t="str">
        <f>IF('Client (17)'!$L$9="","",'Client (17)'!$L$9)</f>
        <v/>
      </c>
      <c r="S22" s="6" t="str">
        <f>IF('Client (18)'!$L$9="","",'Client (18)'!$L$9)</f>
        <v/>
      </c>
      <c r="T22" s="6" t="str">
        <f>IF('Client (19)'!$L$9="","",'Client (19)'!$L$9)</f>
        <v/>
      </c>
      <c r="U22" s="6" t="str">
        <f>IF('Client (20)'!$L$9="","",'Client (20)'!$L$9)</f>
        <v/>
      </c>
      <c r="V22" s="6" t="str">
        <f>IF('Client (21)'!$L$9="","",'Client (21)'!$L$9)</f>
        <v/>
      </c>
      <c r="W22" s="6" t="str">
        <f>IF('Client (22)'!$L$9="","",'Client (22)'!$L$9)</f>
        <v/>
      </c>
      <c r="X22" s="6" t="str">
        <f>IF('Client (23)'!$L$9="","",'Client (23)'!$L$9)</f>
        <v/>
      </c>
      <c r="Y22" s="6" t="str">
        <f>IF('Client (24)'!$L$9="","",'Client (24)'!$L$9)</f>
        <v/>
      </c>
      <c r="Z22" s="6" t="str">
        <f>IF('Client (25)'!$L$9="","",'Client (25)'!$L$9)</f>
        <v/>
      </c>
    </row>
    <row r="23" spans="1:26" x14ac:dyDescent="0.3">
      <c r="A23" s="91" t="s">
        <v>70</v>
      </c>
      <c r="B23" s="6" t="str">
        <f>IF('Client (1)'!$M$10="","",'Client (1)'!$M$10)</f>
        <v/>
      </c>
      <c r="C23" s="6" t="str">
        <f>IF('Client (2)'!$M$10="","",'Client (2)'!$M$10)</f>
        <v/>
      </c>
      <c r="D23" s="6" t="str">
        <f>IF('Client (3)'!$M$10="","",'Client (3)'!$M$10)</f>
        <v/>
      </c>
      <c r="E23" s="6" t="str">
        <f>IF('Client (4)'!$M$10="","",'Client (4)'!$M$10)</f>
        <v/>
      </c>
      <c r="F23" s="6" t="str">
        <f>IF('Client (5)'!$M$10="","",'Client (5)'!$M$10)</f>
        <v/>
      </c>
      <c r="G23" s="6" t="str">
        <f>IF('Client (6)'!$M$10="","",'Client (6)'!$M$10)</f>
        <v/>
      </c>
      <c r="H23" s="6" t="str">
        <f>IF('Client (7)'!$M$10="","",'Client (7)'!$M$10)</f>
        <v/>
      </c>
      <c r="I23" s="6" t="str">
        <f>IF('Client (8)'!$M$10="","",'Client (8)'!$M$10)</f>
        <v/>
      </c>
      <c r="J23" s="6" t="str">
        <f>IF('Client (9)'!$M$10="","",'Client (9)'!$M$10)</f>
        <v/>
      </c>
      <c r="K23" s="6" t="str">
        <f>IF('Client (10)'!$M$10="","",'Client (10)'!$M$10)</f>
        <v/>
      </c>
      <c r="L23" s="6" t="str">
        <f>IF('Client (11)'!$M$10="","",'Client (11)'!$M$10)</f>
        <v/>
      </c>
      <c r="M23" s="6" t="str">
        <f>IF('Client (12)'!$M$10="","",'Client (12)'!$M$10)</f>
        <v/>
      </c>
      <c r="N23" s="6" t="str">
        <f>IF('Client (13)'!$M$10="","",'Client (13)'!$M$10)</f>
        <v/>
      </c>
      <c r="O23" s="6" t="str">
        <f>IF('Client (14)'!$M$10="","",'Client (14)'!$M$10)</f>
        <v/>
      </c>
      <c r="P23" s="6" t="str">
        <f>IF('Client (15)'!$M$10="","",'Client (15)'!$M$10)</f>
        <v/>
      </c>
      <c r="Q23" s="6" t="str">
        <f>IF('Client (16)'!$M$10="","",'Client (16)'!$M$10)</f>
        <v/>
      </c>
      <c r="R23" s="6" t="str">
        <f>IF('Client (17)'!$M$10="","",'Client (17)'!$M$10)</f>
        <v/>
      </c>
      <c r="S23" s="6" t="str">
        <f>IF('Client (18)'!$M$10="","",'Client (18)'!$M$10)</f>
        <v/>
      </c>
      <c r="T23" s="6" t="str">
        <f>IF('Client (19)'!$M$10="","",'Client (19)'!$M$10)</f>
        <v/>
      </c>
      <c r="U23" s="6" t="str">
        <f>IF('Client (20)'!$M$10="","",'Client (20)'!$M$10)</f>
        <v/>
      </c>
      <c r="V23" s="6" t="str">
        <f>IF('Client (21)'!$M$10="","",'Client (21)'!$M$10)</f>
        <v/>
      </c>
      <c r="W23" s="6" t="str">
        <f>IF('Client (22)'!$M$10="","",'Client (22)'!$M$10)</f>
        <v/>
      </c>
      <c r="X23" s="6" t="str">
        <f>IF('Client (23)'!$M$10="","",'Client (23)'!$M$10)</f>
        <v/>
      </c>
      <c r="Y23" s="6" t="str">
        <f>IF('Client (24)'!$M$10="","",'Client (24)'!$M$10)</f>
        <v/>
      </c>
      <c r="Z23" s="6" t="str">
        <f>IF('Client (25)'!$M$10="","",'Client (25)'!$M$10)</f>
        <v/>
      </c>
    </row>
    <row r="24" spans="1:26" x14ac:dyDescent="0.3">
      <c r="A24" s="91" t="s">
        <v>124</v>
      </c>
      <c r="B24" s="9" t="str">
        <f>IF('Client (1)'!$C$10="","",'Client (1)'!$C$10)</f>
        <v/>
      </c>
      <c r="C24" s="9" t="str">
        <f>IF('Client (2)'!$C$10="","",'Client (2)'!$C$10)</f>
        <v/>
      </c>
      <c r="D24" s="9" t="str">
        <f>IF('Client (3)'!$C$10="","",'Client (3)'!$C$10)</f>
        <v/>
      </c>
      <c r="E24" s="9" t="str">
        <f>IF('Client (4)'!$C$10="","",'Client (4)'!$C$10)</f>
        <v/>
      </c>
      <c r="F24" s="9" t="str">
        <f>IF('Client (5)'!$C$10="","",'Client (5)'!$C$10)</f>
        <v/>
      </c>
      <c r="G24" s="9" t="str">
        <f>IF('Client (6)'!$C$10="","",'Client (6)'!$C$10)</f>
        <v/>
      </c>
      <c r="H24" s="9" t="str">
        <f>IF('Client (7)'!$C$10="","",'Client (7)'!$C$10)</f>
        <v/>
      </c>
      <c r="I24" s="9" t="str">
        <f>IF('Client (8)'!$C$10="","",'Client (8)'!$C$10)</f>
        <v/>
      </c>
      <c r="J24" s="9" t="str">
        <f>IF('Client (9)'!$C$10="","",'Client (9)'!$C$10)</f>
        <v/>
      </c>
      <c r="K24" s="9" t="str">
        <f>IF('Client (10)'!$C$10="","",'Client (10)'!$C$10)</f>
        <v/>
      </c>
      <c r="L24" s="9" t="str">
        <f>IF('Client (11)'!$C$10="","",'Client (11)'!$C$10)</f>
        <v/>
      </c>
      <c r="M24" s="9" t="str">
        <f>IF('Client (12)'!$C$10="","",'Client (12)'!$C$10)</f>
        <v/>
      </c>
      <c r="N24" s="9" t="str">
        <f>IF('Client (13)'!$C$10="","",'Client (13)'!$C$10)</f>
        <v/>
      </c>
      <c r="O24" s="9" t="str">
        <f>IF('Client (14)'!$C$10="","",'Client (14)'!$C$10)</f>
        <v/>
      </c>
      <c r="P24" s="9" t="str">
        <f>IF('Client (15)'!$C$10="","",'Client (15)'!$C$10)</f>
        <v/>
      </c>
      <c r="Q24" s="9" t="str">
        <f>IF('Client (16)'!$C$10="","",'Client (16)'!$C$10)</f>
        <v/>
      </c>
      <c r="R24" s="9" t="str">
        <f>IF('Client (17)'!$C$10="","",'Client (17)'!$C$10)</f>
        <v/>
      </c>
      <c r="S24" s="9" t="str">
        <f>IF('Client (18)'!$C$10="","",'Client (18)'!$C$10)</f>
        <v/>
      </c>
      <c r="T24" s="9" t="str">
        <f>IF('Client (19)'!$C$10="","",'Client (19)'!$C$10)</f>
        <v/>
      </c>
      <c r="U24" s="9" t="str">
        <f>IF('Client (20)'!$C$10="","",'Client (20)'!$C$10)</f>
        <v/>
      </c>
      <c r="V24" s="9" t="str">
        <f>IF('Client (21)'!$C$10="","",'Client (21)'!$C$10)</f>
        <v/>
      </c>
      <c r="W24" s="9" t="str">
        <f>IF('Client (22)'!$C$10="","",'Client (22)'!$C$10)</f>
        <v/>
      </c>
      <c r="X24" s="9" t="str">
        <f>IF('Client (23)'!$C$10="","",'Client (23)'!$C$10)</f>
        <v/>
      </c>
      <c r="Y24" s="9" t="str">
        <f>IF('Client (24)'!$C$10="","",'Client (24)'!$C$10)</f>
        <v/>
      </c>
      <c r="Z24" s="9" t="str">
        <f>IF('Client (25)'!$C$10="","",'Client (25)'!$C$10)</f>
        <v/>
      </c>
    </row>
    <row r="25" spans="1:26" x14ac:dyDescent="0.3">
      <c r="A25" s="91" t="s">
        <v>125</v>
      </c>
      <c r="B25" s="9" t="str">
        <f>IF('Client (1)'!$G$10="","",'Client (1)'!$G$10)</f>
        <v/>
      </c>
      <c r="C25" s="9" t="str">
        <f>IF('Client (2)'!$G$10="","",'Client (2)'!$G$10)</f>
        <v/>
      </c>
      <c r="D25" s="9" t="str">
        <f>IF('Client (3)'!$G$10="","",'Client (3)'!$G$10)</f>
        <v/>
      </c>
      <c r="E25" s="9" t="str">
        <f>IF('Client (4)'!$G$10="","",'Client (4)'!$G$10)</f>
        <v/>
      </c>
      <c r="F25" s="9" t="str">
        <f>IF('Client (5)'!$G$10="","",'Client (5)'!$G$10)</f>
        <v/>
      </c>
      <c r="G25" s="9" t="str">
        <f>IF('Client (6)'!$G$10="","",'Client (6)'!$G$10)</f>
        <v/>
      </c>
      <c r="H25" s="9" t="str">
        <f>IF('Client (7)'!$G$10="","",'Client (7)'!$G$10)</f>
        <v/>
      </c>
      <c r="I25" s="9" t="str">
        <f>IF('Client (8)'!$G$10="","",'Client (8)'!$G$10)</f>
        <v/>
      </c>
      <c r="J25" s="9" t="str">
        <f>IF('Client (9)'!$G$10="","",'Client (9)'!$G$10)</f>
        <v/>
      </c>
      <c r="K25" s="9" t="str">
        <f>IF('Client (10)'!$G$10="","",'Client (10)'!$G$10)</f>
        <v/>
      </c>
      <c r="L25" s="9" t="str">
        <f>IF('Client (11)'!$G$10="","",'Client (11)'!$G$10)</f>
        <v/>
      </c>
      <c r="M25" s="9" t="str">
        <f>IF('Client (12)'!$G$10="","",'Client (12)'!$G$10)</f>
        <v/>
      </c>
      <c r="N25" s="9" t="str">
        <f>IF('Client (13)'!$G$10="","",'Client (13)'!$G$10)</f>
        <v/>
      </c>
      <c r="O25" s="9" t="str">
        <f>IF('Client (14)'!$G$10="","",'Client (14)'!$G$10)</f>
        <v/>
      </c>
      <c r="P25" s="9" t="str">
        <f>IF('Client (15)'!$G$10="","",'Client (15)'!$G$10)</f>
        <v/>
      </c>
      <c r="Q25" s="9" t="str">
        <f>IF('Client (16)'!$G$10="","",'Client (16)'!$G$10)</f>
        <v/>
      </c>
      <c r="R25" s="9" t="str">
        <f>IF('Client (17)'!$G$10="","",'Client (17)'!$G$10)</f>
        <v/>
      </c>
      <c r="S25" s="9" t="str">
        <f>IF('Client (18)'!$G$10="","",'Client (18)'!$G$10)</f>
        <v/>
      </c>
      <c r="T25" s="9" t="str">
        <f>IF('Client (19)'!$G$10="","",'Client (19)'!$G$10)</f>
        <v/>
      </c>
      <c r="U25" s="9" t="str">
        <f>IF('Client (20)'!$G$10="","",'Client (20)'!$G$10)</f>
        <v/>
      </c>
      <c r="V25" s="9" t="str">
        <f>IF('Client (21)'!$G$10="","",'Client (21)'!$G$10)</f>
        <v/>
      </c>
      <c r="W25" s="9" t="str">
        <f>IF('Client (22)'!$G$10="","",'Client (22)'!$G$10)</f>
        <v/>
      </c>
      <c r="X25" s="9" t="str">
        <f>IF('Client (23)'!$G$10="","",'Client (23)'!$G$10)</f>
        <v/>
      </c>
      <c r="Y25" s="9" t="str">
        <f>IF('Client (24)'!$G$10="","",'Client (24)'!$G$10)</f>
        <v/>
      </c>
      <c r="Z25" s="9" t="str">
        <f>IF('Client (25)'!$G$10="","",'Client (25)'!$G$10)</f>
        <v/>
      </c>
    </row>
    <row r="26" spans="1:26" s="7" customFormat="1" x14ac:dyDescent="0.3">
      <c r="A26" s="7" t="s">
        <v>214</v>
      </c>
      <c r="B26" s="8"/>
      <c r="C26" s="8"/>
      <c r="D26" s="8"/>
      <c r="E26" s="8"/>
      <c r="F26" s="8"/>
      <c r="G26" s="8"/>
      <c r="H26" s="8"/>
      <c r="I26" s="8"/>
      <c r="J26" s="8"/>
      <c r="K26" s="8"/>
      <c r="L26" s="8"/>
      <c r="M26" s="8"/>
      <c r="N26" s="8"/>
      <c r="O26" s="8"/>
      <c r="P26" s="8"/>
      <c r="Q26" s="8"/>
      <c r="R26" s="8"/>
      <c r="S26" s="8"/>
      <c r="T26" s="8"/>
      <c r="U26" s="8"/>
      <c r="V26" s="8"/>
      <c r="W26" s="8"/>
      <c r="X26" s="8"/>
      <c r="Y26" s="8"/>
      <c r="Z26" s="8"/>
    </row>
    <row r="27" spans="1:26" x14ac:dyDescent="0.3">
      <c r="A27" s="91" t="s">
        <v>31</v>
      </c>
      <c r="B27" s="6" t="str">
        <f>IF('Client (1)'!$M$14="","",'Client (1)'!$M$14)</f>
        <v/>
      </c>
      <c r="C27" s="6" t="str">
        <f>IF('Client (2)'!$M$14="","",'Client (2)'!$M$14)</f>
        <v/>
      </c>
      <c r="D27" s="6" t="str">
        <f>IF('Client (3)'!$M$14="","",'Client (3)'!$M$14)</f>
        <v/>
      </c>
      <c r="E27" s="6" t="str">
        <f>IF('Client (4)'!$M$14="","",'Client (4)'!$M$14)</f>
        <v/>
      </c>
      <c r="F27" s="6" t="str">
        <f>IF('Client (5)'!$M$14="","",'Client (5)'!$M$14)</f>
        <v/>
      </c>
      <c r="G27" s="6" t="str">
        <f>IF('Client (6)'!$M$14="","",'Client (6)'!$M$14)</f>
        <v/>
      </c>
      <c r="H27" s="6" t="str">
        <f>IF('Client (7)'!$M$14="","",'Client (7)'!$M$14)</f>
        <v/>
      </c>
      <c r="I27" s="6" t="str">
        <f>IF('Client (8)'!$M$14="","",'Client (8)'!$M$14)</f>
        <v/>
      </c>
      <c r="J27" s="6" t="str">
        <f>IF('Client (9)'!$M$14="","",'Client (9)'!$M$14)</f>
        <v/>
      </c>
      <c r="K27" s="6" t="str">
        <f>IF('Client (10)'!$M$14="","",'Client (10)'!$M$14)</f>
        <v/>
      </c>
      <c r="L27" s="6" t="str">
        <f>IF('Client (11)'!$M$14="","",'Client (11)'!$M$14)</f>
        <v/>
      </c>
      <c r="M27" s="6" t="str">
        <f>IF('Client (12)'!$M$14="","",'Client (12)'!$M$14)</f>
        <v/>
      </c>
      <c r="N27" s="6" t="str">
        <f>IF('Client (13)'!$M$14="","",'Client (13)'!$M$14)</f>
        <v/>
      </c>
      <c r="O27" s="6" t="str">
        <f>IF('Client (14)'!$M$14="","",'Client (14)'!$M$14)</f>
        <v/>
      </c>
      <c r="P27" s="6" t="str">
        <f>IF('Client (15)'!$M$14="","",'Client (15)'!$M$14)</f>
        <v/>
      </c>
      <c r="Q27" s="6" t="str">
        <f>IF('Client (16)'!$M$14="","",'Client (16)'!$M$14)</f>
        <v/>
      </c>
      <c r="R27" s="6" t="str">
        <f>IF('Client (17)'!$M$14="","",'Client (17)'!$M$14)</f>
        <v/>
      </c>
      <c r="S27" s="6" t="str">
        <f>IF('Client (18)'!$M$14="","",'Client (18)'!$M$14)</f>
        <v/>
      </c>
      <c r="T27" s="6" t="str">
        <f>IF('Client (19)'!$M$14="","",'Client (19)'!$M$14)</f>
        <v/>
      </c>
      <c r="U27" s="6" t="str">
        <f>IF('Client (20)'!$M$14="","",'Client (20)'!$M$14)</f>
        <v/>
      </c>
      <c r="V27" s="6" t="str">
        <f>IF('Client (21)'!$M$14="","",'Client (21)'!$M$14)</f>
        <v/>
      </c>
      <c r="W27" s="6" t="str">
        <f>IF('Client (22)'!$M$14="","",'Client (22)'!$M$14)</f>
        <v/>
      </c>
      <c r="X27" s="6" t="str">
        <f>IF('Client (23)'!$M$14="","",'Client (23)'!$M$14)</f>
        <v/>
      </c>
      <c r="Y27" s="6" t="str">
        <f>IF('Client (24)'!$M$14="","",'Client (24)'!$M$14)</f>
        <v/>
      </c>
      <c r="Z27" s="6" t="str">
        <f>IF('Client (25)'!$M$14="","",'Client (25)'!$M$14)</f>
        <v/>
      </c>
    </row>
    <row r="28" spans="1:26" x14ac:dyDescent="0.3">
      <c r="A28" s="91" t="s">
        <v>32</v>
      </c>
      <c r="B28" s="6" t="str">
        <f>IF('Client (1)'!$M$15="","",'Client (1)'!$M$15)</f>
        <v/>
      </c>
      <c r="C28" s="6" t="str">
        <f>IF('Client (2)'!$M$15="","",'Client (2)'!$M$15)</f>
        <v/>
      </c>
      <c r="D28" s="6" t="str">
        <f>IF('Client (3)'!$M$15="","",'Client (3)'!$M$15)</f>
        <v/>
      </c>
      <c r="E28" s="6" t="str">
        <f>IF('Client (4)'!$M$15="","",'Client (4)'!$M$15)</f>
        <v/>
      </c>
      <c r="F28" s="6" t="str">
        <f>IF('Client (5)'!$M$15="","",'Client (5)'!$M$15)</f>
        <v/>
      </c>
      <c r="G28" s="6" t="str">
        <f>IF('Client (6)'!$M$15="","",'Client (6)'!$M$15)</f>
        <v/>
      </c>
      <c r="H28" s="6" t="str">
        <f>IF('Client (7)'!$M$15="","",'Client (7)'!$M$15)</f>
        <v/>
      </c>
      <c r="I28" s="6" t="str">
        <f>IF('Client (8)'!$M$15="","",'Client (8)'!$M$15)</f>
        <v/>
      </c>
      <c r="J28" s="6" t="str">
        <f>IF('Client (9)'!$M$15="","",'Client (9)'!$M$15)</f>
        <v/>
      </c>
      <c r="K28" s="6" t="str">
        <f>IF('Client (10)'!$M$15="","",'Client (10)'!$M$15)</f>
        <v/>
      </c>
      <c r="L28" s="6" t="str">
        <f>IF('Client (11)'!$M$15="","",'Client (11)'!$M$15)</f>
        <v/>
      </c>
      <c r="M28" s="6" t="str">
        <f>IF('Client (12)'!$M$15="","",'Client (12)'!$M$15)</f>
        <v/>
      </c>
      <c r="N28" s="6" t="str">
        <f>IF('Client (13)'!$M$15="","",'Client (13)'!$M$15)</f>
        <v/>
      </c>
      <c r="O28" s="6" t="str">
        <f>IF('Client (14)'!$M$15="","",'Client (14)'!$M$15)</f>
        <v/>
      </c>
      <c r="P28" s="6" t="str">
        <f>IF('Client (15)'!$M$15="","",'Client (15)'!$M$15)</f>
        <v/>
      </c>
      <c r="Q28" s="6" t="str">
        <f>IF('Client (16)'!$M$15="","",'Client (16)'!$M$15)</f>
        <v/>
      </c>
      <c r="R28" s="6" t="str">
        <f>IF('Client (17)'!$M$15="","",'Client (17)'!$M$15)</f>
        <v/>
      </c>
      <c r="S28" s="6" t="str">
        <f>IF('Client (18)'!$M$15="","",'Client (18)'!$M$15)</f>
        <v/>
      </c>
      <c r="T28" s="6" t="str">
        <f>IF('Client (19)'!$M$15="","",'Client (19)'!$M$15)</f>
        <v/>
      </c>
      <c r="U28" s="6" t="str">
        <f>IF('Client (20)'!$M$15="","",'Client (20)'!$M$15)</f>
        <v/>
      </c>
      <c r="V28" s="6" t="str">
        <f>IF('Client (21)'!$M$15="","",'Client (21)'!$M$15)</f>
        <v/>
      </c>
      <c r="W28" s="6" t="str">
        <f>IF('Client (22)'!$M$15="","",'Client (22)'!$M$15)</f>
        <v/>
      </c>
      <c r="X28" s="6" t="str">
        <f>IF('Client (23)'!$M$15="","",'Client (23)'!$M$15)</f>
        <v/>
      </c>
      <c r="Y28" s="6" t="str">
        <f>IF('Client (24)'!$M$15="","",'Client (24)'!$M$15)</f>
        <v/>
      </c>
      <c r="Z28" s="6" t="str">
        <f>IF('Client (25)'!$M$15="","",'Client (25)'!$M$15)</f>
        <v/>
      </c>
    </row>
    <row r="29" spans="1:26" x14ac:dyDescent="0.3">
      <c r="A29" s="91" t="s">
        <v>33</v>
      </c>
      <c r="B29" s="6" t="str">
        <f>IF('Client (1)'!$M$16="","",'Client (1)'!$M$16)</f>
        <v/>
      </c>
      <c r="C29" s="6" t="str">
        <f>IF('Client (2)'!$M$16="","",'Client (2)'!$M$16)</f>
        <v/>
      </c>
      <c r="D29" s="6" t="str">
        <f>IF('Client (3)'!$M$16="","",'Client (3)'!$M$16)</f>
        <v/>
      </c>
      <c r="E29" s="6" t="str">
        <f>IF('Client (4)'!$M$16="","",'Client (4)'!$M$16)</f>
        <v/>
      </c>
      <c r="F29" s="6" t="str">
        <f>IF('Client (5)'!$M$16="","",'Client (5)'!$M$16)</f>
        <v/>
      </c>
      <c r="G29" s="6" t="str">
        <f>IF('Client (6)'!$M$16="","",'Client (6)'!$M$16)</f>
        <v/>
      </c>
      <c r="H29" s="6" t="str">
        <f>IF('Client (7)'!$M$16="","",'Client (7)'!$M$16)</f>
        <v/>
      </c>
      <c r="I29" s="6" t="str">
        <f>IF('Client (8)'!$M$16="","",'Client (8)'!$M$16)</f>
        <v/>
      </c>
      <c r="J29" s="6" t="str">
        <f>IF('Client (9)'!$M$16="","",'Client (9)'!$M$16)</f>
        <v/>
      </c>
      <c r="K29" s="6" t="str">
        <f>IF('Client (10)'!$M$16="","",'Client (10)'!$M$16)</f>
        <v/>
      </c>
      <c r="L29" s="6" t="str">
        <f>IF('Client (11)'!$M$16="","",'Client (11)'!$M$16)</f>
        <v/>
      </c>
      <c r="M29" s="6" t="str">
        <f>IF('Client (12)'!$M$16="","",'Client (12)'!$M$16)</f>
        <v/>
      </c>
      <c r="N29" s="6" t="str">
        <f>IF('Client (13)'!$M$16="","",'Client (13)'!$M$16)</f>
        <v/>
      </c>
      <c r="O29" s="6" t="str">
        <f>IF('Client (14)'!$M$16="","",'Client (14)'!$M$16)</f>
        <v/>
      </c>
      <c r="P29" s="6" t="str">
        <f>IF('Client (15)'!$M$16="","",'Client (15)'!$M$16)</f>
        <v/>
      </c>
      <c r="Q29" s="6" t="str">
        <f>IF('Client (16)'!$M$16="","",'Client (16)'!$M$16)</f>
        <v/>
      </c>
      <c r="R29" s="6" t="str">
        <f>IF('Client (17)'!$M$16="","",'Client (17)'!$M$16)</f>
        <v/>
      </c>
      <c r="S29" s="6" t="str">
        <f>IF('Client (18)'!$M$16="","",'Client (18)'!$M$16)</f>
        <v/>
      </c>
      <c r="T29" s="6" t="str">
        <f>IF('Client (19)'!$M$16="","",'Client (19)'!$M$16)</f>
        <v/>
      </c>
      <c r="U29" s="6" t="str">
        <f>IF('Client (20)'!$M$16="","",'Client (20)'!$M$16)</f>
        <v/>
      </c>
      <c r="V29" s="6" t="str">
        <f>IF('Client (21)'!$M$16="","",'Client (21)'!$M$16)</f>
        <v/>
      </c>
      <c r="W29" s="6" t="str">
        <f>IF('Client (22)'!$M$16="","",'Client (22)'!$M$16)</f>
        <v/>
      </c>
      <c r="X29" s="6" t="str">
        <f>IF('Client (23)'!$M$16="","",'Client (23)'!$M$16)</f>
        <v/>
      </c>
      <c r="Y29" s="6" t="str">
        <f>IF('Client (24)'!$M$16="","",'Client (24)'!$M$16)</f>
        <v/>
      </c>
      <c r="Z29" s="6" t="str">
        <f>IF('Client (25)'!$M$16="","",'Client (25)'!$M$16)</f>
        <v/>
      </c>
    </row>
    <row r="30" spans="1:26" x14ac:dyDescent="0.3">
      <c r="A30" s="91" t="s">
        <v>132</v>
      </c>
      <c r="B30" s="6" t="str">
        <f>IF('Client (1)'!$M$17="","",'Client (1)'!$M$17)</f>
        <v/>
      </c>
      <c r="C30" s="6" t="str">
        <f>IF('Client (2)'!$M$17="","",'Client (2)'!$M$17)</f>
        <v/>
      </c>
      <c r="D30" s="6" t="str">
        <f>IF('Client (3)'!$M$17="","",'Client (3)'!$M$17)</f>
        <v/>
      </c>
      <c r="E30" s="6" t="str">
        <f>IF('Client (4)'!$M$17="","",'Client (4)'!$M$17)</f>
        <v/>
      </c>
      <c r="F30" s="6" t="str">
        <f>IF('Client (5)'!$M$17="","",'Client (5)'!$M$17)</f>
        <v/>
      </c>
      <c r="G30" s="6" t="str">
        <f>IF('Client (6)'!$M$17="","",'Client (6)'!$M$17)</f>
        <v/>
      </c>
      <c r="H30" s="6" t="str">
        <f>IF('Client (7)'!$M$17="","",'Client (7)'!$M$17)</f>
        <v/>
      </c>
      <c r="I30" s="6" t="str">
        <f>IF('Client (8)'!$M$17="","",'Client (8)'!$M$17)</f>
        <v/>
      </c>
      <c r="J30" s="6" t="str">
        <f>IF('Client (9)'!$M$17="","",'Client (9)'!$M$17)</f>
        <v/>
      </c>
      <c r="K30" s="6" t="str">
        <f>IF('Client (10)'!$M$17="","",'Client (10)'!$M$17)</f>
        <v/>
      </c>
      <c r="L30" s="6" t="str">
        <f>IF('Client (11)'!$M$17="","",'Client (11)'!$M$17)</f>
        <v/>
      </c>
      <c r="M30" s="6" t="str">
        <f>IF('Client (12)'!$M$17="","",'Client (12)'!$M$17)</f>
        <v/>
      </c>
      <c r="N30" s="6" t="str">
        <f>IF('Client (13)'!$M$17="","",'Client (13)'!$M$17)</f>
        <v/>
      </c>
      <c r="O30" s="6" t="str">
        <f>IF('Client (14)'!$M$17="","",'Client (14)'!$M$17)</f>
        <v/>
      </c>
      <c r="P30" s="6" t="str">
        <f>IF('Client (15)'!$M$17="","",'Client (15)'!$M$17)</f>
        <v/>
      </c>
      <c r="Q30" s="6" t="str">
        <f>IF('Client (16)'!$M$17="","",'Client (16)'!$M$17)</f>
        <v/>
      </c>
      <c r="R30" s="6" t="str">
        <f>IF('Client (17)'!$M$17="","",'Client (17)'!$M$17)</f>
        <v/>
      </c>
      <c r="S30" s="6" t="str">
        <f>IF('Client (18)'!$M$17="","",'Client (18)'!$M$17)</f>
        <v/>
      </c>
      <c r="T30" s="6" t="str">
        <f>IF('Client (19)'!$M$17="","",'Client (19)'!$M$17)</f>
        <v/>
      </c>
      <c r="U30" s="6" t="str">
        <f>IF('Client (20)'!$M$17="","",'Client (20)'!$M$17)</f>
        <v/>
      </c>
      <c r="V30" s="6" t="str">
        <f>IF('Client (21)'!$M$17="","",'Client (21)'!$M$17)</f>
        <v/>
      </c>
      <c r="W30" s="6" t="str">
        <f>IF('Client (22)'!$M$17="","",'Client (22)'!$M$17)</f>
        <v/>
      </c>
      <c r="X30" s="6" t="str">
        <f>IF('Client (23)'!$M$17="","",'Client (23)'!$M$17)</f>
        <v/>
      </c>
      <c r="Y30" s="6" t="str">
        <f>IF('Client (24)'!$M$17="","",'Client (24)'!$M$17)</f>
        <v/>
      </c>
      <c r="Z30" s="6" t="str">
        <f>IF('Client (25)'!$M$17="","",'Client (25)'!$M$17)</f>
        <v/>
      </c>
    </row>
    <row r="31" spans="1:26" x14ac:dyDescent="0.3">
      <c r="A31" s="91" t="s">
        <v>35</v>
      </c>
      <c r="B31" s="6" t="str">
        <f>IF('Client (1)'!$M$18="","",'Client (1)'!$M$18)</f>
        <v/>
      </c>
      <c r="C31" s="6" t="str">
        <f>IF('Client (2)'!$M$18="","",'Client (2)'!$M$18)</f>
        <v/>
      </c>
      <c r="D31" s="6" t="str">
        <f>IF('Client (3)'!$M$18="","",'Client (3)'!$M$18)</f>
        <v/>
      </c>
      <c r="E31" s="6" t="str">
        <f>IF('Client (4)'!$M$18="","",'Client (4)'!$M$18)</f>
        <v/>
      </c>
      <c r="F31" s="6" t="str">
        <f>IF('Client (5)'!$M$18="","",'Client (5)'!$M$18)</f>
        <v/>
      </c>
      <c r="G31" s="6" t="str">
        <f>IF('Client (6)'!$M$18="","",'Client (6)'!$M$18)</f>
        <v/>
      </c>
      <c r="H31" s="6" t="str">
        <f>IF('Client (7)'!$M$18="","",'Client (7)'!$M$18)</f>
        <v/>
      </c>
      <c r="I31" s="6" t="str">
        <f>IF('Client (8)'!$M$18="","",'Client (8)'!$M$18)</f>
        <v/>
      </c>
      <c r="J31" s="6" t="str">
        <f>IF('Client (9)'!$M$18="","",'Client (9)'!$M$18)</f>
        <v/>
      </c>
      <c r="K31" s="6" t="str">
        <f>IF('Client (10)'!$M$18="","",'Client (10)'!$M$18)</f>
        <v/>
      </c>
      <c r="L31" s="6" t="str">
        <f>IF('Client (11)'!$M$18="","",'Client (11)'!$M$18)</f>
        <v/>
      </c>
      <c r="M31" s="6" t="str">
        <f>IF('Client (12)'!$M$18="","",'Client (12)'!$M$18)</f>
        <v/>
      </c>
      <c r="N31" s="6" t="str">
        <f>IF('Client (13)'!$M$18="","",'Client (13)'!$M$18)</f>
        <v/>
      </c>
      <c r="O31" s="6" t="str">
        <f>IF('Client (14)'!$M$18="","",'Client (14)'!$M$18)</f>
        <v/>
      </c>
      <c r="P31" s="6" t="str">
        <f>IF('Client (15)'!$M$18="","",'Client (15)'!$M$18)</f>
        <v/>
      </c>
      <c r="Q31" s="6" t="str">
        <f>IF('Client (16)'!$M$18="","",'Client (16)'!$M$18)</f>
        <v/>
      </c>
      <c r="R31" s="6" t="str">
        <f>IF('Client (17)'!$M$18="","",'Client (17)'!$M$18)</f>
        <v/>
      </c>
      <c r="S31" s="6" t="str">
        <f>IF('Client (18)'!$M$18="","",'Client (18)'!$M$18)</f>
        <v/>
      </c>
      <c r="T31" s="6" t="str">
        <f>IF('Client (19)'!$M$18="","",'Client (19)'!$M$18)</f>
        <v/>
      </c>
      <c r="U31" s="6" t="str">
        <f>IF('Client (20)'!$M$18="","",'Client (20)'!$M$18)</f>
        <v/>
      </c>
      <c r="V31" s="6" t="str">
        <f>IF('Client (21)'!$M$18="","",'Client (21)'!$M$18)</f>
        <v/>
      </c>
      <c r="W31" s="6" t="str">
        <f>IF('Client (22)'!$M$18="","",'Client (22)'!$M$18)</f>
        <v/>
      </c>
      <c r="X31" s="6" t="str">
        <f>IF('Client (23)'!$M$18="","",'Client (23)'!$M$18)</f>
        <v/>
      </c>
      <c r="Y31" s="6" t="str">
        <f>IF('Client (24)'!$M$18="","",'Client (24)'!$M$18)</f>
        <v/>
      </c>
      <c r="Z31" s="6" t="str">
        <f>IF('Client (25)'!$M$18="","",'Client (25)'!$M$18)</f>
        <v/>
      </c>
    </row>
    <row r="32" spans="1:26" x14ac:dyDescent="0.3">
      <c r="A32" s="91" t="s">
        <v>36</v>
      </c>
      <c r="B32" s="6" t="str">
        <f>IF('Client (1)'!$M$19="","",'Client (1)'!$M$19)</f>
        <v/>
      </c>
      <c r="C32" s="6" t="str">
        <f>IF('Client (2)'!$M$19="","",'Client (2)'!$M$19)</f>
        <v/>
      </c>
      <c r="D32" s="6" t="str">
        <f>IF('Client (3)'!$M$19="","",'Client (3)'!$M$19)</f>
        <v/>
      </c>
      <c r="E32" s="6" t="str">
        <f>IF('Client (4)'!$M$19="","",'Client (4)'!$M$19)</f>
        <v/>
      </c>
      <c r="F32" s="6" t="str">
        <f>IF('Client (5)'!$M$19="","",'Client (5)'!$M$19)</f>
        <v/>
      </c>
      <c r="G32" s="6" t="str">
        <f>IF('Client (6)'!$M$19="","",'Client (6)'!$M$19)</f>
        <v/>
      </c>
      <c r="H32" s="6" t="str">
        <f>IF('Client (7)'!$M$19="","",'Client (7)'!$M$19)</f>
        <v/>
      </c>
      <c r="I32" s="6" t="str">
        <f>IF('Client (8)'!$M$19="","",'Client (8)'!$M$19)</f>
        <v/>
      </c>
      <c r="J32" s="6" t="str">
        <f>IF('Client (9)'!$M$19="","",'Client (9)'!$M$19)</f>
        <v/>
      </c>
      <c r="K32" s="6" t="str">
        <f>IF('Client (10)'!$M$19="","",'Client (10)'!$M$19)</f>
        <v/>
      </c>
      <c r="L32" s="6" t="str">
        <f>IF('Client (11)'!$M$19="","",'Client (11)'!$M$19)</f>
        <v/>
      </c>
      <c r="M32" s="6" t="str">
        <f>IF('Client (12)'!$M$19="","",'Client (12)'!$M$19)</f>
        <v/>
      </c>
      <c r="N32" s="6" t="str">
        <f>IF('Client (13)'!$M$19="","",'Client (13)'!$M$19)</f>
        <v/>
      </c>
      <c r="O32" s="6" t="str">
        <f>IF('Client (14)'!$M$19="","",'Client (14)'!$M$19)</f>
        <v/>
      </c>
      <c r="P32" s="6" t="str">
        <f>IF('Client (15)'!$M$19="","",'Client (15)'!$M$19)</f>
        <v/>
      </c>
      <c r="Q32" s="6" t="str">
        <f>IF('Client (16)'!$M$19="","",'Client (16)'!$M$19)</f>
        <v/>
      </c>
      <c r="R32" s="6" t="str">
        <f>IF('Client (17)'!$M$19="","",'Client (17)'!$M$19)</f>
        <v/>
      </c>
      <c r="S32" s="6" t="str">
        <f>IF('Client (18)'!$M$19="","",'Client (18)'!$M$19)</f>
        <v/>
      </c>
      <c r="T32" s="6" t="str">
        <f>IF('Client (19)'!$M$19="","",'Client (19)'!$M$19)</f>
        <v/>
      </c>
      <c r="U32" s="6" t="str">
        <f>IF('Client (20)'!$M$19="","",'Client (20)'!$M$19)</f>
        <v/>
      </c>
      <c r="V32" s="6" t="str">
        <f>IF('Client (21)'!$M$19="","",'Client (21)'!$M$19)</f>
        <v/>
      </c>
      <c r="W32" s="6" t="str">
        <f>IF('Client (22)'!$M$19="","",'Client (22)'!$M$19)</f>
        <v/>
      </c>
      <c r="X32" s="6" t="str">
        <f>IF('Client (23)'!$M$19="","",'Client (23)'!$M$19)</f>
        <v/>
      </c>
      <c r="Y32" s="6" t="str">
        <f>IF('Client (24)'!$M$19="","",'Client (24)'!$M$19)</f>
        <v/>
      </c>
      <c r="Z32" s="6" t="str">
        <f>IF('Client (25)'!$M$19="","",'Client (25)'!$M$19)</f>
        <v/>
      </c>
    </row>
    <row r="33" spans="1:26" x14ac:dyDescent="0.3">
      <c r="A33" s="91" t="s">
        <v>37</v>
      </c>
      <c r="B33" s="6" t="str">
        <f>IF('Client (1)'!$M$20="","",'Client (1)'!$M$20)</f>
        <v/>
      </c>
      <c r="C33" s="6" t="str">
        <f>IF('Client (2)'!$M$20="","",'Client (2)'!$M$20)</f>
        <v/>
      </c>
      <c r="D33" s="6" t="str">
        <f>IF('Client (3)'!$M$20="","",'Client (3)'!$M$20)</f>
        <v/>
      </c>
      <c r="E33" s="6" t="str">
        <f>IF('Client (4)'!$M$20="","",'Client (4)'!$M$20)</f>
        <v/>
      </c>
      <c r="F33" s="6" t="str">
        <f>IF('Client (5)'!$M$20="","",'Client (5)'!$M$20)</f>
        <v/>
      </c>
      <c r="G33" s="6" t="str">
        <f>IF('Client (6)'!$M$20="","",'Client (6)'!$M$20)</f>
        <v/>
      </c>
      <c r="H33" s="6" t="str">
        <f>IF('Client (7)'!$M$20="","",'Client (7)'!$M$20)</f>
        <v/>
      </c>
      <c r="I33" s="6" t="str">
        <f>IF('Client (8)'!$M$20="","",'Client (8)'!$M$20)</f>
        <v/>
      </c>
      <c r="J33" s="6" t="str">
        <f>IF('Client (9)'!$M$20="","",'Client (9)'!$M$20)</f>
        <v/>
      </c>
      <c r="K33" s="6" t="str">
        <f>IF('Client (10)'!$M$20="","",'Client (10)'!$M$20)</f>
        <v/>
      </c>
      <c r="L33" s="6" t="str">
        <f>IF('Client (11)'!$M$20="","",'Client (11)'!$M$20)</f>
        <v/>
      </c>
      <c r="M33" s="6" t="str">
        <f>IF('Client (12)'!$M$20="","",'Client (12)'!$M$20)</f>
        <v/>
      </c>
      <c r="N33" s="6" t="str">
        <f>IF('Client (13)'!$M$20="","",'Client (13)'!$M$20)</f>
        <v/>
      </c>
      <c r="O33" s="6" t="str">
        <f>IF('Client (14)'!$M$20="","",'Client (14)'!$M$20)</f>
        <v/>
      </c>
      <c r="P33" s="6" t="str">
        <f>IF('Client (15)'!$M$20="","",'Client (15)'!$M$20)</f>
        <v/>
      </c>
      <c r="Q33" s="6" t="str">
        <f>IF('Client (16)'!$M$20="","",'Client (16)'!$M$20)</f>
        <v/>
      </c>
      <c r="R33" s="6" t="str">
        <f>IF('Client (17)'!$M$20="","",'Client (17)'!$M$20)</f>
        <v/>
      </c>
      <c r="S33" s="6" t="str">
        <f>IF('Client (18)'!$M$20="","",'Client (18)'!$M$20)</f>
        <v/>
      </c>
      <c r="T33" s="6" t="str">
        <f>IF('Client (19)'!$M$20="","",'Client (19)'!$M$20)</f>
        <v/>
      </c>
      <c r="U33" s="6" t="str">
        <f>IF('Client (20)'!$M$20="","",'Client (20)'!$M$20)</f>
        <v/>
      </c>
      <c r="V33" s="6" t="str">
        <f>IF('Client (21)'!$M$20="","",'Client (21)'!$M$20)</f>
        <v/>
      </c>
      <c r="W33" s="6" t="str">
        <f>IF('Client (22)'!$M$20="","",'Client (22)'!$M$20)</f>
        <v/>
      </c>
      <c r="X33" s="6" t="str">
        <f>IF('Client (23)'!$M$20="","",'Client (23)'!$M$20)</f>
        <v/>
      </c>
      <c r="Y33" s="6" t="str">
        <f>IF('Client (24)'!$M$20="","",'Client (24)'!$M$20)</f>
        <v/>
      </c>
      <c r="Z33" s="6" t="str">
        <f>IF('Client (25)'!$M$20="","",'Client (25)'!$M$20)</f>
        <v/>
      </c>
    </row>
    <row r="34" spans="1:26" x14ac:dyDescent="0.3">
      <c r="A34" s="91" t="s">
        <v>38</v>
      </c>
      <c r="B34" s="6" t="str">
        <f>IF('Client (1)'!$M$21="","",'Client (1)'!$M$21)</f>
        <v/>
      </c>
      <c r="C34" s="6" t="str">
        <f>IF('Client (2)'!$M$21="","",'Client (2)'!$M$21)</f>
        <v/>
      </c>
      <c r="D34" s="6" t="str">
        <f>IF('Client (3)'!$M$21="","",'Client (3)'!$M$21)</f>
        <v/>
      </c>
      <c r="E34" s="6" t="str">
        <f>IF('Client (4)'!$M$21="","",'Client (4)'!$M$21)</f>
        <v/>
      </c>
      <c r="F34" s="6" t="str">
        <f>IF('Client (5)'!$M$21="","",'Client (5)'!$M$21)</f>
        <v/>
      </c>
      <c r="G34" s="6" t="str">
        <f>IF('Client (6)'!$M$21="","",'Client (6)'!$M$21)</f>
        <v/>
      </c>
      <c r="H34" s="6" t="str">
        <f>IF('Client (7)'!$M$21="","",'Client (7)'!$M$21)</f>
        <v/>
      </c>
      <c r="I34" s="6" t="str">
        <f>IF('Client (8)'!$M$21="","",'Client (8)'!$M$21)</f>
        <v/>
      </c>
      <c r="J34" s="6" t="str">
        <f>IF('Client (9)'!$M$21="","",'Client (9)'!$M$21)</f>
        <v/>
      </c>
      <c r="K34" s="6" t="str">
        <f>IF('Client (10)'!$M$21="","",'Client (10)'!$M$21)</f>
        <v/>
      </c>
      <c r="L34" s="6" t="str">
        <f>IF('Client (11)'!$M$21="","",'Client (11)'!$M$21)</f>
        <v/>
      </c>
      <c r="M34" s="6" t="str">
        <f>IF('Client (12)'!$M$21="","",'Client (12)'!$M$21)</f>
        <v/>
      </c>
      <c r="N34" s="6" t="str">
        <f>IF('Client (13)'!$M$21="","",'Client (13)'!$M$21)</f>
        <v/>
      </c>
      <c r="O34" s="6" t="str">
        <f>IF('Client (14)'!$M$21="","",'Client (14)'!$M$21)</f>
        <v/>
      </c>
      <c r="P34" s="6" t="str">
        <f>IF('Client (15)'!$M$21="","",'Client (15)'!$M$21)</f>
        <v/>
      </c>
      <c r="Q34" s="6" t="str">
        <f>IF('Client (16)'!$M$21="","",'Client (16)'!$M$21)</f>
        <v/>
      </c>
      <c r="R34" s="6" t="str">
        <f>IF('Client (17)'!$M$21="","",'Client (17)'!$M$21)</f>
        <v/>
      </c>
      <c r="S34" s="6" t="str">
        <f>IF('Client (18)'!$M$21="","",'Client (18)'!$M$21)</f>
        <v/>
      </c>
      <c r="T34" s="6" t="str">
        <f>IF('Client (19)'!$M$21="","",'Client (19)'!$M$21)</f>
        <v/>
      </c>
      <c r="U34" s="6" t="str">
        <f>IF('Client (20)'!$M$21="","",'Client (20)'!$M$21)</f>
        <v/>
      </c>
      <c r="V34" s="6" t="str">
        <f>IF('Client (21)'!$M$21="","",'Client (21)'!$M$21)</f>
        <v/>
      </c>
      <c r="W34" s="6" t="str">
        <f>IF('Client (22)'!$M$21="","",'Client (22)'!$M$21)</f>
        <v/>
      </c>
      <c r="X34" s="6" t="str">
        <f>IF('Client (23)'!$M$21="","",'Client (23)'!$M$21)</f>
        <v/>
      </c>
      <c r="Y34" s="6" t="str">
        <f>IF('Client (24)'!$M$21="","",'Client (24)'!$M$21)</f>
        <v/>
      </c>
      <c r="Z34" s="6" t="str">
        <f>IF('Client (25)'!$M$21="","",'Client (25)'!$M$21)</f>
        <v/>
      </c>
    </row>
    <row r="35" spans="1:26" x14ac:dyDescent="0.3">
      <c r="A35" s="91" t="s">
        <v>39</v>
      </c>
      <c r="B35" s="6" t="str">
        <f>IF('Client (1)'!$M$22="","",'Client (1)'!$M$22)</f>
        <v/>
      </c>
      <c r="C35" s="6" t="str">
        <f>IF('Client (2)'!$M$22="","",'Client (2)'!$M$22)</f>
        <v/>
      </c>
      <c r="D35" s="6" t="str">
        <f>IF('Client (3)'!$M$22="","",'Client (3)'!$M$22)</f>
        <v/>
      </c>
      <c r="E35" s="6" t="str">
        <f>IF('Client (4)'!$M$22="","",'Client (4)'!$M$22)</f>
        <v/>
      </c>
      <c r="F35" s="6" t="str">
        <f>IF('Client (5)'!$M$22="","",'Client (5)'!$M$22)</f>
        <v/>
      </c>
      <c r="G35" s="6" t="str">
        <f>IF('Client (6)'!$M$22="","",'Client (6)'!$M$22)</f>
        <v/>
      </c>
      <c r="H35" s="6" t="str">
        <f>IF('Client (7)'!$M$22="","",'Client (7)'!$M$22)</f>
        <v/>
      </c>
      <c r="I35" s="6" t="str">
        <f>IF('Client (8)'!$M$22="","",'Client (8)'!$M$22)</f>
        <v/>
      </c>
      <c r="J35" s="6" t="str">
        <f>IF('Client (9)'!$M$22="","",'Client (9)'!$M$22)</f>
        <v/>
      </c>
      <c r="K35" s="6" t="str">
        <f>IF('Client (10)'!$M$22="","",'Client (10)'!$M$22)</f>
        <v/>
      </c>
      <c r="L35" s="6" t="str">
        <f>IF('Client (11)'!$M$22="","",'Client (11)'!$M$22)</f>
        <v/>
      </c>
      <c r="M35" s="6" t="str">
        <f>IF('Client (12)'!$M$22="","",'Client (12)'!$M$22)</f>
        <v/>
      </c>
      <c r="N35" s="6" t="str">
        <f>IF('Client (13)'!$M$22="","",'Client (13)'!$M$22)</f>
        <v/>
      </c>
      <c r="O35" s="6" t="str">
        <f>IF('Client (14)'!$M$22="","",'Client (14)'!$M$22)</f>
        <v/>
      </c>
      <c r="P35" s="6" t="str">
        <f>IF('Client (15)'!$M$22="","",'Client (15)'!$M$22)</f>
        <v/>
      </c>
      <c r="Q35" s="6" t="str">
        <f>IF('Client (16)'!$M$22="","",'Client (16)'!$M$22)</f>
        <v/>
      </c>
      <c r="R35" s="6" t="str">
        <f>IF('Client (17)'!$M$22="","",'Client (17)'!$M$22)</f>
        <v/>
      </c>
      <c r="S35" s="6" t="str">
        <f>IF('Client (18)'!$M$22="","",'Client (18)'!$M$22)</f>
        <v/>
      </c>
      <c r="T35" s="6" t="str">
        <f>IF('Client (19)'!$M$22="","",'Client (19)'!$M$22)</f>
        <v/>
      </c>
      <c r="U35" s="6" t="str">
        <f>IF('Client (20)'!$M$22="","",'Client (20)'!$M$22)</f>
        <v/>
      </c>
      <c r="V35" s="6" t="str">
        <f>IF('Client (21)'!$M$22="","",'Client (21)'!$M$22)</f>
        <v/>
      </c>
      <c r="W35" s="6" t="str">
        <f>IF('Client (22)'!$M$22="","",'Client (22)'!$M$22)</f>
        <v/>
      </c>
      <c r="X35" s="6" t="str">
        <f>IF('Client (23)'!$M$22="","",'Client (23)'!$M$22)</f>
        <v/>
      </c>
      <c r="Y35" s="6" t="str">
        <f>IF('Client (24)'!$M$22="","",'Client (24)'!$M$22)</f>
        <v/>
      </c>
      <c r="Z35" s="6" t="str">
        <f>IF('Client (25)'!$M$22="","",'Client (25)'!$M$22)</f>
        <v/>
      </c>
    </row>
    <row r="36" spans="1:26" x14ac:dyDescent="0.3">
      <c r="A36" s="91" t="s">
        <v>40</v>
      </c>
      <c r="B36" s="6" t="str">
        <f>IF('Client (1)'!$M$23="","",'Client (1)'!$M$23)</f>
        <v/>
      </c>
      <c r="C36" s="6" t="str">
        <f>IF('Client (2)'!$M$23="","",'Client (2)'!$M$23)</f>
        <v/>
      </c>
      <c r="D36" s="6" t="str">
        <f>IF('Client (3)'!$M$23="","",'Client (3)'!$M$23)</f>
        <v/>
      </c>
      <c r="E36" s="6" t="str">
        <f>IF('Client (4)'!$M$23="","",'Client (4)'!$M$23)</f>
        <v/>
      </c>
      <c r="F36" s="6" t="str">
        <f>IF('Client (5)'!$M$23="","",'Client (5)'!$M$23)</f>
        <v/>
      </c>
      <c r="G36" s="6" t="str">
        <f>IF('Client (6)'!$M$23="","",'Client (6)'!$M$23)</f>
        <v/>
      </c>
      <c r="H36" s="6" t="str">
        <f>IF('Client (7)'!$M$23="","",'Client (7)'!$M$23)</f>
        <v/>
      </c>
      <c r="I36" s="6" t="str">
        <f>IF('Client (8)'!$M$23="","",'Client (8)'!$M$23)</f>
        <v/>
      </c>
      <c r="J36" s="6" t="str">
        <f>IF('Client (9)'!$M$23="","",'Client (9)'!$M$23)</f>
        <v/>
      </c>
      <c r="K36" s="6" t="str">
        <f>IF('Client (10)'!$M$23="","",'Client (10)'!$M$23)</f>
        <v/>
      </c>
      <c r="L36" s="6" t="str">
        <f>IF('Client (11)'!$M$23="","",'Client (11)'!$M$23)</f>
        <v/>
      </c>
      <c r="M36" s="6" t="str">
        <f>IF('Client (12)'!$M$23="","",'Client (12)'!$M$23)</f>
        <v/>
      </c>
      <c r="N36" s="6" t="str">
        <f>IF('Client (13)'!$M$23="","",'Client (13)'!$M$23)</f>
        <v/>
      </c>
      <c r="O36" s="6" t="str">
        <f>IF('Client (14)'!$M$23="","",'Client (14)'!$M$23)</f>
        <v/>
      </c>
      <c r="P36" s="6" t="str">
        <f>IF('Client (15)'!$M$23="","",'Client (15)'!$M$23)</f>
        <v/>
      </c>
      <c r="Q36" s="6" t="str">
        <f>IF('Client (16)'!$M$23="","",'Client (16)'!$M$23)</f>
        <v/>
      </c>
      <c r="R36" s="6" t="str">
        <f>IF('Client (17)'!$M$23="","",'Client (17)'!$M$23)</f>
        <v/>
      </c>
      <c r="S36" s="6" t="str">
        <f>IF('Client (18)'!$M$23="","",'Client (18)'!$M$23)</f>
        <v/>
      </c>
      <c r="T36" s="6" t="str">
        <f>IF('Client (19)'!$M$23="","",'Client (19)'!$M$23)</f>
        <v/>
      </c>
      <c r="U36" s="6" t="str">
        <f>IF('Client (20)'!$M$23="","",'Client (20)'!$M$23)</f>
        <v/>
      </c>
      <c r="V36" s="6" t="str">
        <f>IF('Client (21)'!$M$23="","",'Client (21)'!$M$23)</f>
        <v/>
      </c>
      <c r="W36" s="6" t="str">
        <f>IF('Client (22)'!$M$23="","",'Client (22)'!$M$23)</f>
        <v/>
      </c>
      <c r="X36" s="6" t="str">
        <f>IF('Client (23)'!$M$23="","",'Client (23)'!$M$23)</f>
        <v/>
      </c>
      <c r="Y36" s="6" t="str">
        <f>IF('Client (24)'!$M$23="","",'Client (24)'!$M$23)</f>
        <v/>
      </c>
      <c r="Z36" s="6" t="str">
        <f>IF('Client (25)'!$M$23="","",'Client (25)'!$M$23)</f>
        <v/>
      </c>
    </row>
    <row r="37" spans="1:26" x14ac:dyDescent="0.3">
      <c r="A37" s="91" t="s">
        <v>122</v>
      </c>
      <c r="B37" s="6" t="str">
        <f>IF('Client (1)'!$M$24="","",'Client (1)'!$M$24)</f>
        <v/>
      </c>
      <c r="C37" s="6" t="str">
        <f>IF('Client (2)'!$M$24="","",'Client (2)'!$M$24)</f>
        <v/>
      </c>
      <c r="D37" s="6" t="str">
        <f>IF('Client (3)'!$M$24="","",'Client (3)'!$M$24)</f>
        <v/>
      </c>
      <c r="E37" s="6" t="str">
        <f>IF('Client (4)'!$M$24="","",'Client (4)'!$M$24)</f>
        <v/>
      </c>
      <c r="F37" s="6" t="str">
        <f>IF('Client (5)'!$M$24="","",'Client (5)'!$M$24)</f>
        <v/>
      </c>
      <c r="G37" s="6" t="str">
        <f>IF('Client (6)'!$M$24="","",'Client (6)'!$M$24)</f>
        <v/>
      </c>
      <c r="H37" s="6" t="str">
        <f>IF('Client (7)'!$M$24="","",'Client (7)'!$M$24)</f>
        <v/>
      </c>
      <c r="I37" s="6" t="str">
        <f>IF('Client (8)'!$M$24="","",'Client (8)'!$M$24)</f>
        <v/>
      </c>
      <c r="J37" s="6" t="str">
        <f>IF('Client (9)'!$M$24="","",'Client (9)'!$M$24)</f>
        <v/>
      </c>
      <c r="K37" s="6" t="str">
        <f>IF('Client (10)'!$M$24="","",'Client (10)'!$M$24)</f>
        <v/>
      </c>
      <c r="L37" s="6" t="str">
        <f>IF('Client (11)'!$M$24="","",'Client (11)'!$M$24)</f>
        <v/>
      </c>
      <c r="M37" s="6" t="str">
        <f>IF('Client (12)'!$M$24="","",'Client (12)'!$M$24)</f>
        <v/>
      </c>
      <c r="N37" s="6" t="str">
        <f>IF('Client (13)'!$M$24="","",'Client (13)'!$M$24)</f>
        <v/>
      </c>
      <c r="O37" s="6" t="str">
        <f>IF('Client (14)'!$M$24="","",'Client (14)'!$M$24)</f>
        <v/>
      </c>
      <c r="P37" s="6" t="str">
        <f>IF('Client (15)'!$M$24="","",'Client (15)'!$M$24)</f>
        <v/>
      </c>
      <c r="Q37" s="6" t="str">
        <f>IF('Client (16)'!$M$24="","",'Client (16)'!$M$24)</f>
        <v/>
      </c>
      <c r="R37" s="6" t="str">
        <f>IF('Client (17)'!$M$24="","",'Client (17)'!$M$24)</f>
        <v/>
      </c>
      <c r="S37" s="6" t="str">
        <f>IF('Client (18)'!$M$24="","",'Client (18)'!$M$24)</f>
        <v/>
      </c>
      <c r="T37" s="6" t="str">
        <f>IF('Client (19)'!$M$24="","",'Client (19)'!$M$24)</f>
        <v/>
      </c>
      <c r="U37" s="6" t="str">
        <f>IF('Client (20)'!$M$24="","",'Client (20)'!$M$24)</f>
        <v/>
      </c>
      <c r="V37" s="6" t="str">
        <f>IF('Client (21)'!$M$24="","",'Client (21)'!$M$24)</f>
        <v/>
      </c>
      <c r="W37" s="6" t="str">
        <f>IF('Client (22)'!$M$24="","",'Client (22)'!$M$24)</f>
        <v/>
      </c>
      <c r="X37" s="6" t="str">
        <f>IF('Client (23)'!$M$24="","",'Client (23)'!$M$24)</f>
        <v/>
      </c>
      <c r="Y37" s="6" t="str">
        <f>IF('Client (24)'!$M$24="","",'Client (24)'!$M$24)</f>
        <v/>
      </c>
      <c r="Z37" s="6" t="str">
        <f>IF('Client (25)'!$M$24="","",'Client (25)'!$M$24)</f>
        <v/>
      </c>
    </row>
    <row r="38" spans="1:26" x14ac:dyDescent="0.3">
      <c r="A38" s="91" t="s">
        <v>41</v>
      </c>
      <c r="B38" s="6" t="str">
        <f>IF('Client (1)'!$M$25="","",'Client (1)'!$M$25)</f>
        <v/>
      </c>
      <c r="C38" s="6" t="str">
        <f>IF('Client (2)'!$M$25="","",'Client (2)'!$M$25)</f>
        <v/>
      </c>
      <c r="D38" s="6" t="str">
        <f>IF('Client (3)'!$M$25="","",'Client (3)'!$M$25)</f>
        <v/>
      </c>
      <c r="E38" s="6" t="str">
        <f>IF('Client (4)'!$M$25="","",'Client (4)'!$M$25)</f>
        <v/>
      </c>
      <c r="F38" s="6" t="str">
        <f>IF('Client (5)'!$M$25="","",'Client (5)'!$M$25)</f>
        <v/>
      </c>
      <c r="G38" s="6" t="str">
        <f>IF('Client (6)'!$M$25="","",'Client (6)'!$M$25)</f>
        <v/>
      </c>
      <c r="H38" s="6" t="str">
        <f>IF('Client (7)'!$M$25="","",'Client (7)'!$M$25)</f>
        <v/>
      </c>
      <c r="I38" s="6" t="str">
        <f>IF('Client (8)'!$M$25="","",'Client (8)'!$M$25)</f>
        <v/>
      </c>
      <c r="J38" s="6" t="str">
        <f>IF('Client (9)'!$M$25="","",'Client (9)'!$M$25)</f>
        <v/>
      </c>
      <c r="K38" s="6" t="str">
        <f>IF('Client (10)'!$M$25="","",'Client (10)'!$M$25)</f>
        <v/>
      </c>
      <c r="L38" s="6" t="str">
        <f>IF('Client (11)'!$M$25="","",'Client (11)'!$M$25)</f>
        <v/>
      </c>
      <c r="M38" s="6" t="str">
        <f>IF('Client (12)'!$M$25="","",'Client (12)'!$M$25)</f>
        <v/>
      </c>
      <c r="N38" s="6" t="str">
        <f>IF('Client (13)'!$M$25="","",'Client (13)'!$M$25)</f>
        <v/>
      </c>
      <c r="O38" s="6" t="str">
        <f>IF('Client (14)'!$M$25="","",'Client (14)'!$M$25)</f>
        <v/>
      </c>
      <c r="P38" s="6" t="str">
        <f>IF('Client (15)'!$M$25="","",'Client (15)'!$M$25)</f>
        <v/>
      </c>
      <c r="Q38" s="6" t="str">
        <f>IF('Client (16)'!$M$25="","",'Client (16)'!$M$25)</f>
        <v/>
      </c>
      <c r="R38" s="6" t="str">
        <f>IF('Client (17)'!$M$25="","",'Client (17)'!$M$25)</f>
        <v/>
      </c>
      <c r="S38" s="6" t="str">
        <f>IF('Client (18)'!$M$25="","",'Client (18)'!$M$25)</f>
        <v/>
      </c>
      <c r="T38" s="6" t="str">
        <f>IF('Client (19)'!$M$25="","",'Client (19)'!$M$25)</f>
        <v/>
      </c>
      <c r="U38" s="6" t="str">
        <f>IF('Client (20)'!$M$25="","",'Client (20)'!$M$25)</f>
        <v/>
      </c>
      <c r="V38" s="6" t="str">
        <f>IF('Client (21)'!$M$25="","",'Client (21)'!$M$25)</f>
        <v/>
      </c>
      <c r="W38" s="6" t="str">
        <f>IF('Client (22)'!$M$25="","",'Client (22)'!$M$25)</f>
        <v/>
      </c>
      <c r="X38" s="6" t="str">
        <f>IF('Client (23)'!$M$25="","",'Client (23)'!$M$25)</f>
        <v/>
      </c>
      <c r="Y38" s="6" t="str">
        <f>IF('Client (24)'!$M$25="","",'Client (24)'!$M$25)</f>
        <v/>
      </c>
      <c r="Z38" s="6" t="str">
        <f>IF('Client (25)'!$M$25="","",'Client (25)'!$M$25)</f>
        <v/>
      </c>
    </row>
    <row r="39" spans="1:26" x14ac:dyDescent="0.3">
      <c r="A39" s="91" t="s">
        <v>42</v>
      </c>
      <c r="B39" s="6" t="str">
        <f>IF('Client (1)'!$M$26="","",'Client (1)'!$M$26)</f>
        <v/>
      </c>
      <c r="C39" s="6" t="str">
        <f>IF('Client (2)'!$M$26="","",'Client (2)'!$M$26)</f>
        <v/>
      </c>
      <c r="D39" s="6" t="str">
        <f>IF('Client (3)'!$M$26="","",'Client (3)'!$M$26)</f>
        <v/>
      </c>
      <c r="E39" s="6" t="str">
        <f>IF('Client (4)'!$M$26="","",'Client (4)'!$M$26)</f>
        <v/>
      </c>
      <c r="F39" s="6" t="str">
        <f>IF('Client (5)'!$M$26="","",'Client (5)'!$M$26)</f>
        <v/>
      </c>
      <c r="G39" s="6" t="str">
        <f>IF('Client (6)'!$M$26="","",'Client (6)'!$M$26)</f>
        <v/>
      </c>
      <c r="H39" s="6" t="str">
        <f>IF('Client (7)'!$M$26="","",'Client (7)'!$M$26)</f>
        <v/>
      </c>
      <c r="I39" s="6" t="str">
        <f>IF('Client (8)'!$M$26="","",'Client (8)'!$M$26)</f>
        <v/>
      </c>
      <c r="J39" s="6" t="str">
        <f>IF('Client (9)'!$M$26="","",'Client (9)'!$M$26)</f>
        <v/>
      </c>
      <c r="K39" s="6" t="str">
        <f>IF('Client (10)'!$M$26="","",'Client (10)'!$M$26)</f>
        <v/>
      </c>
      <c r="L39" s="6" t="str">
        <f>IF('Client (11)'!$M$26="","",'Client (11)'!$M$26)</f>
        <v/>
      </c>
      <c r="M39" s="6" t="str">
        <f>IF('Client (12)'!$M$26="","",'Client (12)'!$M$26)</f>
        <v/>
      </c>
      <c r="N39" s="6" t="str">
        <f>IF('Client (13)'!$M$26="","",'Client (13)'!$M$26)</f>
        <v/>
      </c>
      <c r="O39" s="6" t="str">
        <f>IF('Client (14)'!$M$26="","",'Client (14)'!$M$26)</f>
        <v/>
      </c>
      <c r="P39" s="6" t="str">
        <f>IF('Client (15)'!$M$26="","",'Client (15)'!$M$26)</f>
        <v/>
      </c>
      <c r="Q39" s="6" t="str">
        <f>IF('Client (16)'!$M$26="","",'Client (16)'!$M$26)</f>
        <v/>
      </c>
      <c r="R39" s="6" t="str">
        <f>IF('Client (17)'!$M$26="","",'Client (17)'!$M$26)</f>
        <v/>
      </c>
      <c r="S39" s="6" t="str">
        <f>IF('Client (18)'!$M$26="","",'Client (18)'!$M$26)</f>
        <v/>
      </c>
      <c r="T39" s="6" t="str">
        <f>IF('Client (19)'!$M$26="","",'Client (19)'!$M$26)</f>
        <v/>
      </c>
      <c r="U39" s="6" t="str">
        <f>IF('Client (20)'!$M$26="","",'Client (20)'!$M$26)</f>
        <v/>
      </c>
      <c r="V39" s="6" t="str">
        <f>IF('Client (21)'!$M$26="","",'Client (21)'!$M$26)</f>
        <v/>
      </c>
      <c r="W39" s="6" t="str">
        <f>IF('Client (22)'!$M$26="","",'Client (22)'!$M$26)</f>
        <v/>
      </c>
      <c r="X39" s="6" t="str">
        <f>IF('Client (23)'!$M$26="","",'Client (23)'!$M$26)</f>
        <v/>
      </c>
      <c r="Y39" s="6" t="str">
        <f>IF('Client (24)'!$M$26="","",'Client (24)'!$M$26)</f>
        <v/>
      </c>
      <c r="Z39" s="6" t="str">
        <f>IF('Client (25)'!$M$26="","",'Client (25)'!$M$26)</f>
        <v/>
      </c>
    </row>
    <row r="40" spans="1:26" x14ac:dyDescent="0.3">
      <c r="A40" s="91" t="s">
        <v>43</v>
      </c>
      <c r="B40" s="6" t="str">
        <f>IF('Client (1)'!$M$27="","",'Client (1)'!$M$27)</f>
        <v/>
      </c>
      <c r="C40" s="6" t="str">
        <f>IF('Client (2)'!$M$27="","",'Client (2)'!$M$27)</f>
        <v/>
      </c>
      <c r="D40" s="6" t="str">
        <f>IF('Client (3)'!$M$27="","",'Client (3)'!$M$27)</f>
        <v/>
      </c>
      <c r="E40" s="6" t="str">
        <f>IF('Client (4)'!$M$27="","",'Client (4)'!$M$27)</f>
        <v/>
      </c>
      <c r="F40" s="6" t="str">
        <f>IF('Client (5)'!$M$27="","",'Client (5)'!$M$27)</f>
        <v/>
      </c>
      <c r="G40" s="6" t="str">
        <f>IF('Client (6)'!$M$27="","",'Client (6)'!$M$27)</f>
        <v/>
      </c>
      <c r="H40" s="6" t="str">
        <f>IF('Client (7)'!$M$27="","",'Client (7)'!$M$27)</f>
        <v/>
      </c>
      <c r="I40" s="6" t="str">
        <f>IF('Client (8)'!$M$27="","",'Client (8)'!$M$27)</f>
        <v/>
      </c>
      <c r="J40" s="6" t="str">
        <f>IF('Client (9)'!$M$27="","",'Client (9)'!$M$27)</f>
        <v/>
      </c>
      <c r="K40" s="6" t="str">
        <f>IF('Client (10)'!$M$27="","",'Client (10)'!$M$27)</f>
        <v/>
      </c>
      <c r="L40" s="6" t="str">
        <f>IF('Client (11)'!$M$27="","",'Client (11)'!$M$27)</f>
        <v/>
      </c>
      <c r="M40" s="6" t="str">
        <f>IF('Client (12)'!$M$27="","",'Client (12)'!$M$27)</f>
        <v/>
      </c>
      <c r="N40" s="6" t="str">
        <f>IF('Client (13)'!$M$27="","",'Client (13)'!$M$27)</f>
        <v/>
      </c>
      <c r="O40" s="6" t="str">
        <f>IF('Client (14)'!$M$27="","",'Client (14)'!$M$27)</f>
        <v/>
      </c>
      <c r="P40" s="6" t="str">
        <f>IF('Client (15)'!$M$27="","",'Client (15)'!$M$27)</f>
        <v/>
      </c>
      <c r="Q40" s="6" t="str">
        <f>IF('Client (16)'!$M$27="","",'Client (16)'!$M$27)</f>
        <v/>
      </c>
      <c r="R40" s="6" t="str">
        <f>IF('Client (17)'!$M$27="","",'Client (17)'!$M$27)</f>
        <v/>
      </c>
      <c r="S40" s="6" t="str">
        <f>IF('Client (18)'!$M$27="","",'Client (18)'!$M$27)</f>
        <v/>
      </c>
      <c r="T40" s="6" t="str">
        <f>IF('Client (19)'!$M$27="","",'Client (19)'!$M$27)</f>
        <v/>
      </c>
      <c r="U40" s="6" t="str">
        <f>IF('Client (20)'!$M$27="","",'Client (20)'!$M$27)</f>
        <v/>
      </c>
      <c r="V40" s="6" t="str">
        <f>IF('Client (21)'!$M$27="","",'Client (21)'!$M$27)</f>
        <v/>
      </c>
      <c r="W40" s="6" t="str">
        <f>IF('Client (22)'!$M$27="","",'Client (22)'!$M$27)</f>
        <v/>
      </c>
      <c r="X40" s="6" t="str">
        <f>IF('Client (23)'!$M$27="","",'Client (23)'!$M$27)</f>
        <v/>
      </c>
      <c r="Y40" s="6" t="str">
        <f>IF('Client (24)'!$M$27="","",'Client (24)'!$M$27)</f>
        <v/>
      </c>
      <c r="Z40" s="6" t="str">
        <f>IF('Client (25)'!$M$27="","",'Client (25)'!$M$27)</f>
        <v/>
      </c>
    </row>
    <row r="41" spans="1:26" x14ac:dyDescent="0.3">
      <c r="A41" s="91" t="s">
        <v>44</v>
      </c>
      <c r="B41" s="6" t="str">
        <f>IF('Client (1)'!$M$28="","",'Client (1)'!$M$28)</f>
        <v/>
      </c>
      <c r="C41" s="6" t="str">
        <f>IF('Client (2)'!$M$28="","",'Client (2)'!$M$28)</f>
        <v/>
      </c>
      <c r="D41" s="6" t="str">
        <f>IF('Client (3)'!$M$28="","",'Client (3)'!$M$28)</f>
        <v/>
      </c>
      <c r="E41" s="6" t="str">
        <f>IF('Client (4)'!$M$28="","",'Client (4)'!$M$28)</f>
        <v/>
      </c>
      <c r="F41" s="6" t="str">
        <f>IF('Client (5)'!$M$28="","",'Client (5)'!$M$28)</f>
        <v/>
      </c>
      <c r="G41" s="6" t="str">
        <f>IF('Client (6)'!$M$28="","",'Client (6)'!$M$28)</f>
        <v/>
      </c>
      <c r="H41" s="6" t="str">
        <f>IF('Client (7)'!$M$28="","",'Client (7)'!$M$28)</f>
        <v/>
      </c>
      <c r="I41" s="6" t="str">
        <f>IF('Client (8)'!$M$28="","",'Client (8)'!$M$28)</f>
        <v/>
      </c>
      <c r="J41" s="6" t="str">
        <f>IF('Client (9)'!$M$28="","",'Client (9)'!$M$28)</f>
        <v/>
      </c>
      <c r="K41" s="6" t="str">
        <f>IF('Client (10)'!$M$28="","",'Client (10)'!$M$28)</f>
        <v/>
      </c>
      <c r="L41" s="6" t="str">
        <f>IF('Client (11)'!$M$28="","",'Client (11)'!$M$28)</f>
        <v/>
      </c>
      <c r="M41" s="6" t="str">
        <f>IF('Client (12)'!$M$28="","",'Client (12)'!$M$28)</f>
        <v/>
      </c>
      <c r="N41" s="6" t="str">
        <f>IF('Client (13)'!$M$28="","",'Client (13)'!$M$28)</f>
        <v/>
      </c>
      <c r="O41" s="6" t="str">
        <f>IF('Client (14)'!$M$28="","",'Client (14)'!$M$28)</f>
        <v/>
      </c>
      <c r="P41" s="6" t="str">
        <f>IF('Client (15)'!$M$28="","",'Client (15)'!$M$28)</f>
        <v/>
      </c>
      <c r="Q41" s="6" t="str">
        <f>IF('Client (16)'!$M$28="","",'Client (16)'!$M$28)</f>
        <v/>
      </c>
      <c r="R41" s="6" t="str">
        <f>IF('Client (17)'!$M$28="","",'Client (17)'!$M$28)</f>
        <v/>
      </c>
      <c r="S41" s="6" t="str">
        <f>IF('Client (18)'!$M$28="","",'Client (18)'!$M$28)</f>
        <v/>
      </c>
      <c r="T41" s="6" t="str">
        <f>IF('Client (19)'!$M$28="","",'Client (19)'!$M$28)</f>
        <v/>
      </c>
      <c r="U41" s="6" t="str">
        <f>IF('Client (20)'!$M$28="","",'Client (20)'!$M$28)</f>
        <v/>
      </c>
      <c r="V41" s="6" t="str">
        <f>IF('Client (21)'!$M$28="","",'Client (21)'!$M$28)</f>
        <v/>
      </c>
      <c r="W41" s="6" t="str">
        <f>IF('Client (22)'!$M$28="","",'Client (22)'!$M$28)</f>
        <v/>
      </c>
      <c r="X41" s="6" t="str">
        <f>IF('Client (23)'!$M$28="","",'Client (23)'!$M$28)</f>
        <v/>
      </c>
      <c r="Y41" s="6" t="str">
        <f>IF('Client (24)'!$M$28="","",'Client (24)'!$M$28)</f>
        <v/>
      </c>
      <c r="Z41" s="6" t="str">
        <f>IF('Client (25)'!$M$28="","",'Client (25)'!$M$28)</f>
        <v/>
      </c>
    </row>
    <row r="42" spans="1:26" x14ac:dyDescent="0.3">
      <c r="A42" s="91" t="s">
        <v>45</v>
      </c>
      <c r="B42" s="6" t="str">
        <f>IF('Client (1)'!$M$29="","",'Client (1)'!$M$29)</f>
        <v/>
      </c>
      <c r="C42" s="6" t="str">
        <f>IF('Client (2)'!$M$29="","",'Client (2)'!$M$29)</f>
        <v/>
      </c>
      <c r="D42" s="6" t="str">
        <f>IF('Client (3)'!$M$29="","",'Client (3)'!$M$29)</f>
        <v/>
      </c>
      <c r="E42" s="6" t="str">
        <f>IF('Client (4)'!$M$29="","",'Client (4)'!$M$29)</f>
        <v/>
      </c>
      <c r="F42" s="6" t="str">
        <f>IF('Client (5)'!$M$29="","",'Client (5)'!$M$29)</f>
        <v/>
      </c>
      <c r="G42" s="6" t="str">
        <f>IF('Client (6)'!$M$29="","",'Client (6)'!$M$29)</f>
        <v/>
      </c>
      <c r="H42" s="6" t="str">
        <f>IF('Client (7)'!$M$29="","",'Client (7)'!$M$29)</f>
        <v/>
      </c>
      <c r="I42" s="6" t="str">
        <f>IF('Client (8)'!$M$29="","",'Client (8)'!$M$29)</f>
        <v/>
      </c>
      <c r="J42" s="6" t="str">
        <f>IF('Client (9)'!$M$29="","",'Client (9)'!$M$29)</f>
        <v/>
      </c>
      <c r="K42" s="6" t="str">
        <f>IF('Client (10)'!$M$29="","",'Client (10)'!$M$29)</f>
        <v/>
      </c>
      <c r="L42" s="6" t="str">
        <f>IF('Client (11)'!$M$29="","",'Client (11)'!$M$29)</f>
        <v/>
      </c>
      <c r="M42" s="6" t="str">
        <f>IF('Client (12)'!$M$29="","",'Client (12)'!$M$29)</f>
        <v/>
      </c>
      <c r="N42" s="6" t="str">
        <f>IF('Client (13)'!$M$29="","",'Client (13)'!$M$29)</f>
        <v/>
      </c>
      <c r="O42" s="6" t="str">
        <f>IF('Client (14)'!$M$29="","",'Client (14)'!$M$29)</f>
        <v/>
      </c>
      <c r="P42" s="6" t="str">
        <f>IF('Client (15)'!$M$29="","",'Client (15)'!$M$29)</f>
        <v/>
      </c>
      <c r="Q42" s="6" t="str">
        <f>IF('Client (16)'!$M$29="","",'Client (16)'!$M$29)</f>
        <v/>
      </c>
      <c r="R42" s="6" t="str">
        <f>IF('Client (17)'!$M$29="","",'Client (17)'!$M$29)</f>
        <v/>
      </c>
      <c r="S42" s="6" t="str">
        <f>IF('Client (18)'!$M$29="","",'Client (18)'!$M$29)</f>
        <v/>
      </c>
      <c r="T42" s="6" t="str">
        <f>IF('Client (19)'!$M$29="","",'Client (19)'!$M$29)</f>
        <v/>
      </c>
      <c r="U42" s="6" t="str">
        <f>IF('Client (20)'!$M$29="","",'Client (20)'!$M$29)</f>
        <v/>
      </c>
      <c r="V42" s="6" t="str">
        <f>IF('Client (21)'!$M$29="","",'Client (21)'!$M$29)</f>
        <v/>
      </c>
      <c r="W42" s="6" t="str">
        <f>IF('Client (22)'!$M$29="","",'Client (22)'!$M$29)</f>
        <v/>
      </c>
      <c r="X42" s="6" t="str">
        <f>IF('Client (23)'!$M$29="","",'Client (23)'!$M$29)</f>
        <v/>
      </c>
      <c r="Y42" s="6" t="str">
        <f>IF('Client (24)'!$M$29="","",'Client (24)'!$M$29)</f>
        <v/>
      </c>
      <c r="Z42" s="6" t="str">
        <f>IF('Client (25)'!$M$29="","",'Client (25)'!$M$29)</f>
        <v/>
      </c>
    </row>
    <row r="43" spans="1:26" x14ac:dyDescent="0.3">
      <c r="A43" s="91" t="s">
        <v>46</v>
      </c>
      <c r="B43" s="6" t="str">
        <f>IF('Client (1)'!$M$30="","",'Client (1)'!$M$30)</f>
        <v/>
      </c>
      <c r="C43" s="6" t="str">
        <f>IF('Client (2)'!$M$30="","",'Client (2)'!$M$30)</f>
        <v/>
      </c>
      <c r="D43" s="6" t="str">
        <f>IF('Client (3)'!$M$30="","",'Client (3)'!$M$30)</f>
        <v/>
      </c>
      <c r="E43" s="6" t="str">
        <f>IF('Client (4)'!$M$30="","",'Client (4)'!$M$30)</f>
        <v/>
      </c>
      <c r="F43" s="6" t="str">
        <f>IF('Client (5)'!$M$30="","",'Client (5)'!$M$30)</f>
        <v/>
      </c>
      <c r="G43" s="6" t="str">
        <f>IF('Client (6)'!$M$30="","",'Client (6)'!$M$30)</f>
        <v/>
      </c>
      <c r="H43" s="6" t="str">
        <f>IF('Client (7)'!$M$30="","",'Client (7)'!$M$30)</f>
        <v/>
      </c>
      <c r="I43" s="6" t="str">
        <f>IF('Client (8)'!$M$30="","",'Client (8)'!$M$30)</f>
        <v/>
      </c>
      <c r="J43" s="6" t="str">
        <f>IF('Client (9)'!$M$30="","",'Client (9)'!$M$30)</f>
        <v/>
      </c>
      <c r="K43" s="6" t="str">
        <f>IF('Client (10)'!$M$30="","",'Client (10)'!$M$30)</f>
        <v/>
      </c>
      <c r="L43" s="6" t="str">
        <f>IF('Client (11)'!$M$30="","",'Client (11)'!$M$30)</f>
        <v/>
      </c>
      <c r="M43" s="6" t="str">
        <f>IF('Client (12)'!$M$30="","",'Client (12)'!$M$30)</f>
        <v/>
      </c>
      <c r="N43" s="6" t="str">
        <f>IF('Client (13)'!$M$30="","",'Client (13)'!$M$30)</f>
        <v/>
      </c>
      <c r="O43" s="6" t="str">
        <f>IF('Client (14)'!$M$30="","",'Client (14)'!$M$30)</f>
        <v/>
      </c>
      <c r="P43" s="6" t="str">
        <f>IF('Client (15)'!$M$30="","",'Client (15)'!$M$30)</f>
        <v/>
      </c>
      <c r="Q43" s="6" t="str">
        <f>IF('Client (16)'!$M$30="","",'Client (16)'!$M$30)</f>
        <v/>
      </c>
      <c r="R43" s="6" t="str">
        <f>IF('Client (17)'!$M$30="","",'Client (17)'!$M$30)</f>
        <v/>
      </c>
      <c r="S43" s="6" t="str">
        <f>IF('Client (18)'!$M$30="","",'Client (18)'!$M$30)</f>
        <v/>
      </c>
      <c r="T43" s="6" t="str">
        <f>IF('Client (19)'!$M$30="","",'Client (19)'!$M$30)</f>
        <v/>
      </c>
      <c r="U43" s="6" t="str">
        <f>IF('Client (20)'!$M$30="","",'Client (20)'!$M$30)</f>
        <v/>
      </c>
      <c r="V43" s="6" t="str">
        <f>IF('Client (21)'!$M$30="","",'Client (21)'!$M$30)</f>
        <v/>
      </c>
      <c r="W43" s="6" t="str">
        <f>IF('Client (22)'!$M$30="","",'Client (22)'!$M$30)</f>
        <v/>
      </c>
      <c r="X43" s="6" t="str">
        <f>IF('Client (23)'!$M$30="","",'Client (23)'!$M$30)</f>
        <v/>
      </c>
      <c r="Y43" s="6" t="str">
        <f>IF('Client (24)'!$M$30="","",'Client (24)'!$M$30)</f>
        <v/>
      </c>
      <c r="Z43" s="6" t="str">
        <f>IF('Client (25)'!$M$30="","",'Client (25)'!$M$30)</f>
        <v/>
      </c>
    </row>
    <row r="44" spans="1:26" x14ac:dyDescent="0.3">
      <c r="A44" s="91" t="s">
        <v>47</v>
      </c>
      <c r="B44" s="6" t="str">
        <f>IF('Client (1)'!$M$32="","",'Client (1)'!$M$32)</f>
        <v/>
      </c>
      <c r="C44" s="6" t="str">
        <f>IF('Client (2)'!$M$32="","",'Client (2)'!$M$32)</f>
        <v/>
      </c>
      <c r="D44" s="6" t="str">
        <f>IF('Client (3)'!$M$32="","",'Client (3)'!$M$32)</f>
        <v/>
      </c>
      <c r="E44" s="6" t="str">
        <f>IF('Client (4)'!$M$32="","",'Client (4)'!$M$32)</f>
        <v/>
      </c>
      <c r="F44" s="6" t="str">
        <f>IF('Client (5)'!$M$32="","",'Client (5)'!$M$32)</f>
        <v/>
      </c>
      <c r="G44" s="6" t="str">
        <f>IF('Client (6)'!$M$32="","",'Client (6)'!$M$32)</f>
        <v/>
      </c>
      <c r="H44" s="6" t="str">
        <f>IF('Client (7)'!$M$32="","",'Client (7)'!$M$32)</f>
        <v/>
      </c>
      <c r="I44" s="6" t="str">
        <f>IF('Client (8)'!$M$32="","",'Client (8)'!$M$32)</f>
        <v/>
      </c>
      <c r="J44" s="6" t="str">
        <f>IF('Client (9)'!$M$32="","",'Client (9)'!$M$32)</f>
        <v/>
      </c>
      <c r="K44" s="6" t="str">
        <f>IF('Client (10)'!$M$32="","",'Client (10)'!$M$32)</f>
        <v/>
      </c>
      <c r="L44" s="6" t="str">
        <f>IF('Client (11)'!$M$32="","",'Client (11)'!$M$32)</f>
        <v/>
      </c>
      <c r="M44" s="6" t="str">
        <f>IF('Client (12)'!$M$32="","",'Client (12)'!$M$32)</f>
        <v/>
      </c>
      <c r="N44" s="6" t="str">
        <f>IF('Client (13)'!$M$32="","",'Client (13)'!$M$32)</f>
        <v/>
      </c>
      <c r="O44" s="6" t="str">
        <f>IF('Client (14)'!$M$32="","",'Client (14)'!$M$32)</f>
        <v/>
      </c>
      <c r="P44" s="6" t="str">
        <f>IF('Client (15)'!$M$32="","",'Client (15)'!$M$32)</f>
        <v/>
      </c>
      <c r="Q44" s="6" t="str">
        <f>IF('Client (16)'!$M$32="","",'Client (16)'!$M$32)</f>
        <v/>
      </c>
      <c r="R44" s="6" t="str">
        <f>IF('Client (17)'!$M$32="","",'Client (17)'!$M$32)</f>
        <v/>
      </c>
      <c r="S44" s="6" t="str">
        <f>IF('Client (18)'!$M$32="","",'Client (18)'!$M$32)</f>
        <v/>
      </c>
      <c r="T44" s="6" t="str">
        <f>IF('Client (19)'!$M$32="","",'Client (19)'!$M$32)</f>
        <v/>
      </c>
      <c r="U44" s="6" t="str">
        <f>IF('Client (20)'!$M$32="","",'Client (20)'!$M$32)</f>
        <v/>
      </c>
      <c r="V44" s="6" t="str">
        <f>IF('Client (21)'!$M$32="","",'Client (21)'!$M$32)</f>
        <v/>
      </c>
      <c r="W44" s="6" t="str">
        <f>IF('Client (22)'!$M$32="","",'Client (22)'!$M$32)</f>
        <v/>
      </c>
      <c r="X44" s="6" t="str">
        <f>IF('Client (23)'!$M$32="","",'Client (23)'!$M$32)</f>
        <v/>
      </c>
      <c r="Y44" s="6" t="str">
        <f>IF('Client (24)'!$M$32="","",'Client (24)'!$M$32)</f>
        <v/>
      </c>
      <c r="Z44" s="6" t="str">
        <f>IF('Client (25)'!$M$32="","",'Client (25)'!$M$32)</f>
        <v/>
      </c>
    </row>
    <row r="45" spans="1:26" x14ac:dyDescent="0.3">
      <c r="A45" s="91" t="s">
        <v>48</v>
      </c>
      <c r="B45" s="6" t="str">
        <f>IF('Client (1)'!$M$33="","",'Client (1)'!$M$33)</f>
        <v/>
      </c>
      <c r="C45" s="6" t="str">
        <f>IF('Client (2)'!$M$33="","",'Client (2)'!$M$33)</f>
        <v/>
      </c>
      <c r="D45" s="6" t="str">
        <f>IF('Client (3)'!$M$33="","",'Client (3)'!$M$33)</f>
        <v/>
      </c>
      <c r="E45" s="6" t="str">
        <f>IF('Client (4)'!$M$33="","",'Client (4)'!$M$33)</f>
        <v/>
      </c>
      <c r="F45" s="6" t="str">
        <f>IF('Client (5)'!$M$33="","",'Client (5)'!$M$33)</f>
        <v/>
      </c>
      <c r="G45" s="6" t="str">
        <f>IF('Client (6)'!$M$33="","",'Client (6)'!$M$33)</f>
        <v/>
      </c>
      <c r="H45" s="6" t="str">
        <f>IF('Client (7)'!$M$33="","",'Client (7)'!$M$33)</f>
        <v/>
      </c>
      <c r="I45" s="6" t="str">
        <f>IF('Client (8)'!$M$33="","",'Client (8)'!$M$33)</f>
        <v/>
      </c>
      <c r="J45" s="6" t="str">
        <f>IF('Client (9)'!$M$33="","",'Client (9)'!$M$33)</f>
        <v/>
      </c>
      <c r="K45" s="6" t="str">
        <f>IF('Client (10)'!$M$33="","",'Client (10)'!$M$33)</f>
        <v/>
      </c>
      <c r="L45" s="6" t="str">
        <f>IF('Client (11)'!$M$33="","",'Client (11)'!$M$33)</f>
        <v/>
      </c>
      <c r="M45" s="6" t="str">
        <f>IF('Client (12)'!$M$33="","",'Client (12)'!$M$33)</f>
        <v/>
      </c>
      <c r="N45" s="6" t="str">
        <f>IF('Client (13)'!$M$33="","",'Client (13)'!$M$33)</f>
        <v/>
      </c>
      <c r="O45" s="6" t="str">
        <f>IF('Client (14)'!$M$33="","",'Client (14)'!$M$33)</f>
        <v/>
      </c>
      <c r="P45" s="6" t="str">
        <f>IF('Client (15)'!$M$33="","",'Client (15)'!$M$33)</f>
        <v/>
      </c>
      <c r="Q45" s="6" t="str">
        <f>IF('Client (16)'!$M$33="","",'Client (16)'!$M$33)</f>
        <v/>
      </c>
      <c r="R45" s="6" t="str">
        <f>IF('Client (17)'!$M$33="","",'Client (17)'!$M$33)</f>
        <v/>
      </c>
      <c r="S45" s="6" t="str">
        <f>IF('Client (18)'!$M$33="","",'Client (18)'!$M$33)</f>
        <v/>
      </c>
      <c r="T45" s="6" t="str">
        <f>IF('Client (19)'!$M$33="","",'Client (19)'!$M$33)</f>
        <v/>
      </c>
      <c r="U45" s="6" t="str">
        <f>IF('Client (20)'!$M$33="","",'Client (20)'!$M$33)</f>
        <v/>
      </c>
      <c r="V45" s="6" t="str">
        <f>IF('Client (21)'!$M$33="","",'Client (21)'!$M$33)</f>
        <v/>
      </c>
      <c r="W45" s="6" t="str">
        <f>IF('Client (22)'!$M$33="","",'Client (22)'!$M$33)</f>
        <v/>
      </c>
      <c r="X45" s="6" t="str">
        <f>IF('Client (23)'!$M$33="","",'Client (23)'!$M$33)</f>
        <v/>
      </c>
      <c r="Y45" s="6" t="str">
        <f>IF('Client (24)'!$M$33="","",'Client (24)'!$M$33)</f>
        <v/>
      </c>
      <c r="Z45" s="6" t="str">
        <f>IF('Client (25)'!$M$33="","",'Client (25)'!$M$33)</f>
        <v/>
      </c>
    </row>
    <row r="46" spans="1:26" x14ac:dyDescent="0.3">
      <c r="A46" s="91" t="s">
        <v>49</v>
      </c>
      <c r="B46" s="6" t="str">
        <f>IF('Client (1)'!$M$34="","",'Client (1)'!$M$34)</f>
        <v/>
      </c>
      <c r="C46" s="6" t="str">
        <f>IF('Client (2)'!$M$34="","",'Client (2)'!$M$34)</f>
        <v/>
      </c>
      <c r="D46" s="6" t="str">
        <f>IF('Client (3)'!$M$34="","",'Client (3)'!$M$34)</f>
        <v/>
      </c>
      <c r="E46" s="6" t="str">
        <f>IF('Client (4)'!$M$34="","",'Client (4)'!$M$34)</f>
        <v/>
      </c>
      <c r="F46" s="6" t="str">
        <f>IF('Client (5)'!$M$34="","",'Client (5)'!$M$34)</f>
        <v/>
      </c>
      <c r="G46" s="6" t="str">
        <f>IF('Client (6)'!$M$34="","",'Client (6)'!$M$34)</f>
        <v/>
      </c>
      <c r="H46" s="6" t="str">
        <f>IF('Client (7)'!$M$34="","",'Client (7)'!$M$34)</f>
        <v/>
      </c>
      <c r="I46" s="6" t="str">
        <f>IF('Client (8)'!$M$34="","",'Client (8)'!$M$34)</f>
        <v/>
      </c>
      <c r="J46" s="6" t="str">
        <f>IF('Client (9)'!$M$34="","",'Client (9)'!$M$34)</f>
        <v/>
      </c>
      <c r="K46" s="6" t="str">
        <f>IF('Client (10)'!$M$34="","",'Client (10)'!$M$34)</f>
        <v/>
      </c>
      <c r="L46" s="6" t="str">
        <f>IF('Client (11)'!$M$34="","",'Client (11)'!$M$34)</f>
        <v/>
      </c>
      <c r="M46" s="6" t="str">
        <f>IF('Client (12)'!$M$34="","",'Client (12)'!$M$34)</f>
        <v/>
      </c>
      <c r="N46" s="6" t="str">
        <f>IF('Client (13)'!$M$34="","",'Client (13)'!$M$34)</f>
        <v/>
      </c>
      <c r="O46" s="6" t="str">
        <f>IF('Client (14)'!$M$34="","",'Client (14)'!$M$34)</f>
        <v/>
      </c>
      <c r="P46" s="6" t="str">
        <f>IF('Client (15)'!$M$34="","",'Client (15)'!$M$34)</f>
        <v/>
      </c>
      <c r="Q46" s="6" t="str">
        <f>IF('Client (16)'!$M$34="","",'Client (16)'!$M$34)</f>
        <v/>
      </c>
      <c r="R46" s="6" t="str">
        <f>IF('Client (17)'!$M$34="","",'Client (17)'!$M$34)</f>
        <v/>
      </c>
      <c r="S46" s="6" t="str">
        <f>IF('Client (18)'!$M$34="","",'Client (18)'!$M$34)</f>
        <v/>
      </c>
      <c r="T46" s="6" t="str">
        <f>IF('Client (19)'!$M$34="","",'Client (19)'!$M$34)</f>
        <v/>
      </c>
      <c r="U46" s="6" t="str">
        <f>IF('Client (20)'!$M$34="","",'Client (20)'!$M$34)</f>
        <v/>
      </c>
      <c r="V46" s="6" t="str">
        <f>IF('Client (21)'!$M$34="","",'Client (21)'!$M$34)</f>
        <v/>
      </c>
      <c r="W46" s="6" t="str">
        <f>IF('Client (22)'!$M$34="","",'Client (22)'!$M$34)</f>
        <v/>
      </c>
      <c r="X46" s="6" t="str">
        <f>IF('Client (23)'!$M$34="","",'Client (23)'!$M$34)</f>
        <v/>
      </c>
      <c r="Y46" s="6" t="str">
        <f>IF('Client (24)'!$M$34="","",'Client (24)'!$M$34)</f>
        <v/>
      </c>
      <c r="Z46" s="6" t="str">
        <f>IF('Client (25)'!$M$34="","",'Client (25)'!$M$34)</f>
        <v/>
      </c>
    </row>
    <row r="47" spans="1:26" x14ac:dyDescent="0.3">
      <c r="A47" s="91" t="s">
        <v>50</v>
      </c>
      <c r="B47" s="6" t="str">
        <f>IF('Client (1)'!$M$35="","",'Client (1)'!$M$35)</f>
        <v/>
      </c>
      <c r="C47" s="6" t="str">
        <f>IF('Client (2)'!$M$35="","",'Client (2)'!$M$35)</f>
        <v/>
      </c>
      <c r="D47" s="6" t="str">
        <f>IF('Client (3)'!$M$35="","",'Client (3)'!$M$35)</f>
        <v/>
      </c>
      <c r="E47" s="6" t="str">
        <f>IF('Client (4)'!$M$35="","",'Client (4)'!$M$35)</f>
        <v/>
      </c>
      <c r="F47" s="6" t="str">
        <f>IF('Client (5)'!$M$35="","",'Client (5)'!$M$35)</f>
        <v/>
      </c>
      <c r="G47" s="6" t="str">
        <f>IF('Client (6)'!$M$35="","",'Client (6)'!$M$35)</f>
        <v/>
      </c>
      <c r="H47" s="6" t="str">
        <f>IF('Client (7)'!$M$35="","",'Client (7)'!$M$35)</f>
        <v/>
      </c>
      <c r="I47" s="6" t="str">
        <f>IF('Client (8)'!$M$35="","",'Client (8)'!$M$35)</f>
        <v/>
      </c>
      <c r="J47" s="6" t="str">
        <f>IF('Client (9)'!$M$35="","",'Client (9)'!$M$35)</f>
        <v/>
      </c>
      <c r="K47" s="6" t="str">
        <f>IF('Client (10)'!$M$35="","",'Client (10)'!$M$35)</f>
        <v/>
      </c>
      <c r="L47" s="6" t="str">
        <f>IF('Client (11)'!$M$35="","",'Client (11)'!$M$35)</f>
        <v/>
      </c>
      <c r="M47" s="6" t="str">
        <f>IF('Client (12)'!$M$35="","",'Client (12)'!$M$35)</f>
        <v/>
      </c>
      <c r="N47" s="6" t="str">
        <f>IF('Client (13)'!$M$35="","",'Client (13)'!$M$35)</f>
        <v/>
      </c>
      <c r="O47" s="6" t="str">
        <f>IF('Client (14)'!$M$35="","",'Client (14)'!$M$35)</f>
        <v/>
      </c>
      <c r="P47" s="6" t="str">
        <f>IF('Client (15)'!$M$35="","",'Client (15)'!$M$35)</f>
        <v/>
      </c>
      <c r="Q47" s="6" t="str">
        <f>IF('Client (16)'!$M$35="","",'Client (16)'!$M$35)</f>
        <v/>
      </c>
      <c r="R47" s="6" t="str">
        <f>IF('Client (17)'!$M$35="","",'Client (17)'!$M$35)</f>
        <v/>
      </c>
      <c r="S47" s="6" t="str">
        <f>IF('Client (18)'!$M$35="","",'Client (18)'!$M$35)</f>
        <v/>
      </c>
      <c r="T47" s="6" t="str">
        <f>IF('Client (19)'!$M$35="","",'Client (19)'!$M$35)</f>
        <v/>
      </c>
      <c r="U47" s="6" t="str">
        <f>IF('Client (20)'!$M$35="","",'Client (20)'!$M$35)</f>
        <v/>
      </c>
      <c r="V47" s="6" t="str">
        <f>IF('Client (21)'!$M$35="","",'Client (21)'!$M$35)</f>
        <v/>
      </c>
      <c r="W47" s="6" t="str">
        <f>IF('Client (22)'!$M$35="","",'Client (22)'!$M$35)</f>
        <v/>
      </c>
      <c r="X47" s="6" t="str">
        <f>IF('Client (23)'!$M$35="","",'Client (23)'!$M$35)</f>
        <v/>
      </c>
      <c r="Y47" s="6" t="str">
        <f>IF('Client (24)'!$M$35="","",'Client (24)'!$M$35)</f>
        <v/>
      </c>
      <c r="Z47" s="6" t="str">
        <f>IF('Client (25)'!$M$35="","",'Client (25)'!$M$35)</f>
        <v/>
      </c>
    </row>
    <row r="48" spans="1:26" x14ac:dyDescent="0.3">
      <c r="A48" s="91" t="s">
        <v>51</v>
      </c>
      <c r="B48" s="6" t="str">
        <f>IF('Client (1)'!$M$36="","",'Client (1)'!$M$36)</f>
        <v/>
      </c>
      <c r="C48" s="6" t="str">
        <f>IF('Client (2)'!$M$36="","",'Client (2)'!$M$36)</f>
        <v/>
      </c>
      <c r="D48" s="6" t="str">
        <f>IF('Client (3)'!$M$36="","",'Client (3)'!$M$36)</f>
        <v/>
      </c>
      <c r="E48" s="6" t="str">
        <f>IF('Client (4)'!$M$36="","",'Client (4)'!$M$36)</f>
        <v/>
      </c>
      <c r="F48" s="6" t="str">
        <f>IF('Client (5)'!$M$36="","",'Client (5)'!$M$36)</f>
        <v/>
      </c>
      <c r="G48" s="6" t="str">
        <f>IF('Client (6)'!$M$36="","",'Client (6)'!$M$36)</f>
        <v/>
      </c>
      <c r="H48" s="6" t="str">
        <f>IF('Client (7)'!$M$36="","",'Client (7)'!$M$36)</f>
        <v/>
      </c>
      <c r="I48" s="6" t="str">
        <f>IF('Client (8)'!$M$36="","",'Client (8)'!$M$36)</f>
        <v/>
      </c>
      <c r="J48" s="6" t="str">
        <f>IF('Client (9)'!$M$36="","",'Client (9)'!$M$36)</f>
        <v/>
      </c>
      <c r="K48" s="6" t="str">
        <f>IF('Client (10)'!$M$36="","",'Client (10)'!$M$36)</f>
        <v/>
      </c>
      <c r="L48" s="6" t="str">
        <f>IF('Client (11)'!$M$36="","",'Client (11)'!$M$36)</f>
        <v/>
      </c>
      <c r="M48" s="6" t="str">
        <f>IF('Client (12)'!$M$36="","",'Client (12)'!$M$36)</f>
        <v/>
      </c>
      <c r="N48" s="6" t="str">
        <f>IF('Client (13)'!$M$36="","",'Client (13)'!$M$36)</f>
        <v/>
      </c>
      <c r="O48" s="6" t="str">
        <f>IF('Client (14)'!$M$36="","",'Client (14)'!$M$36)</f>
        <v/>
      </c>
      <c r="P48" s="6" t="str">
        <f>IF('Client (15)'!$M$36="","",'Client (15)'!$M$36)</f>
        <v/>
      </c>
      <c r="Q48" s="6" t="str">
        <f>IF('Client (16)'!$M$36="","",'Client (16)'!$M$36)</f>
        <v/>
      </c>
      <c r="R48" s="6" t="str">
        <f>IF('Client (17)'!$M$36="","",'Client (17)'!$M$36)</f>
        <v/>
      </c>
      <c r="S48" s="6" t="str">
        <f>IF('Client (18)'!$M$36="","",'Client (18)'!$M$36)</f>
        <v/>
      </c>
      <c r="T48" s="6" t="str">
        <f>IF('Client (19)'!$M$36="","",'Client (19)'!$M$36)</f>
        <v/>
      </c>
      <c r="U48" s="6" t="str">
        <f>IF('Client (20)'!$M$36="","",'Client (20)'!$M$36)</f>
        <v/>
      </c>
      <c r="V48" s="6" t="str">
        <f>IF('Client (21)'!$M$36="","",'Client (21)'!$M$36)</f>
        <v/>
      </c>
      <c r="W48" s="6" t="str">
        <f>IF('Client (22)'!$M$36="","",'Client (22)'!$M$36)</f>
        <v/>
      </c>
      <c r="X48" s="6" t="str">
        <f>IF('Client (23)'!$M$36="","",'Client (23)'!$M$36)</f>
        <v/>
      </c>
      <c r="Y48" s="6" t="str">
        <f>IF('Client (24)'!$M$36="","",'Client (24)'!$M$36)</f>
        <v/>
      </c>
      <c r="Z48" s="6" t="str">
        <f>IF('Client (25)'!$M$36="","",'Client (25)'!$M$36)</f>
        <v/>
      </c>
    </row>
    <row r="49" spans="1:26" x14ac:dyDescent="0.3">
      <c r="A49" s="91" t="s">
        <v>52</v>
      </c>
      <c r="B49" s="6" t="str">
        <f>IF('Client (1)'!$M$37="","",'Client (1)'!$M$37)</f>
        <v/>
      </c>
      <c r="C49" s="6" t="str">
        <f>IF('Client (2)'!$M$37="","",'Client (2)'!$M$37)</f>
        <v/>
      </c>
      <c r="D49" s="6" t="str">
        <f>IF('Client (3)'!$M$37="","",'Client (3)'!$M$37)</f>
        <v/>
      </c>
      <c r="E49" s="6" t="str">
        <f>IF('Client (4)'!$M$37="","",'Client (4)'!$M$37)</f>
        <v/>
      </c>
      <c r="F49" s="6" t="str">
        <f>IF('Client (5)'!$M$37="","",'Client (5)'!$M$37)</f>
        <v/>
      </c>
      <c r="G49" s="6" t="str">
        <f>IF('Client (6)'!$M$37="","",'Client (6)'!$M$37)</f>
        <v/>
      </c>
      <c r="H49" s="6" t="str">
        <f>IF('Client (7)'!$M$37="","",'Client (7)'!$M$37)</f>
        <v/>
      </c>
      <c r="I49" s="6" t="str">
        <f>IF('Client (8)'!$M$37="","",'Client (8)'!$M$37)</f>
        <v/>
      </c>
      <c r="J49" s="6" t="str">
        <f>IF('Client (9)'!$M$37="","",'Client (9)'!$M$37)</f>
        <v/>
      </c>
      <c r="K49" s="6" t="str">
        <f>IF('Client (10)'!$M$37="","",'Client (10)'!$M$37)</f>
        <v/>
      </c>
      <c r="L49" s="6" t="str">
        <f>IF('Client (11)'!$M$37="","",'Client (11)'!$M$37)</f>
        <v/>
      </c>
      <c r="M49" s="6" t="str">
        <f>IF('Client (12)'!$M$37="","",'Client (12)'!$M$37)</f>
        <v/>
      </c>
      <c r="N49" s="6" t="str">
        <f>IF('Client (13)'!$M$37="","",'Client (13)'!$M$37)</f>
        <v/>
      </c>
      <c r="O49" s="6" t="str">
        <f>IF('Client (14)'!$M$37="","",'Client (14)'!$M$37)</f>
        <v/>
      </c>
      <c r="P49" s="6" t="str">
        <f>IF('Client (15)'!$M$37="","",'Client (15)'!$M$37)</f>
        <v/>
      </c>
      <c r="Q49" s="6" t="str">
        <f>IF('Client (16)'!$M$37="","",'Client (16)'!$M$37)</f>
        <v/>
      </c>
      <c r="R49" s="6" t="str">
        <f>IF('Client (17)'!$M$37="","",'Client (17)'!$M$37)</f>
        <v/>
      </c>
      <c r="S49" s="6" t="str">
        <f>IF('Client (18)'!$M$37="","",'Client (18)'!$M$37)</f>
        <v/>
      </c>
      <c r="T49" s="6" t="str">
        <f>IF('Client (19)'!$M$37="","",'Client (19)'!$M$37)</f>
        <v/>
      </c>
      <c r="U49" s="6" t="str">
        <f>IF('Client (20)'!$M$37="","",'Client (20)'!$M$37)</f>
        <v/>
      </c>
      <c r="V49" s="6" t="str">
        <f>IF('Client (21)'!$M$37="","",'Client (21)'!$M$37)</f>
        <v/>
      </c>
      <c r="W49" s="6" t="str">
        <f>IF('Client (22)'!$M$37="","",'Client (22)'!$M$37)</f>
        <v/>
      </c>
      <c r="X49" s="6" t="str">
        <f>IF('Client (23)'!$M$37="","",'Client (23)'!$M$37)</f>
        <v/>
      </c>
      <c r="Y49" s="6" t="str">
        <f>IF('Client (24)'!$M$37="","",'Client (24)'!$M$37)</f>
        <v/>
      </c>
      <c r="Z49" s="6" t="str">
        <f>IF('Client (25)'!$M$37="","",'Client (25)'!$M$37)</f>
        <v/>
      </c>
    </row>
    <row r="50" spans="1:26" x14ac:dyDescent="0.3">
      <c r="A50" s="91" t="s">
        <v>53</v>
      </c>
      <c r="B50" s="6" t="str">
        <f>IF('Client (1)'!$M$38="","",'Client (1)'!$M$38)</f>
        <v/>
      </c>
      <c r="C50" s="6" t="str">
        <f>IF('Client (2)'!$M$38="","",'Client (2)'!$M$38)</f>
        <v/>
      </c>
      <c r="D50" s="6" t="str">
        <f>IF('Client (3)'!$M$38="","",'Client (3)'!$M$38)</f>
        <v/>
      </c>
      <c r="E50" s="6" t="str">
        <f>IF('Client (4)'!$M$38="","",'Client (4)'!$M$38)</f>
        <v/>
      </c>
      <c r="F50" s="6" t="str">
        <f>IF('Client (5)'!$M$38="","",'Client (5)'!$M$38)</f>
        <v/>
      </c>
      <c r="G50" s="6" t="str">
        <f>IF('Client (6)'!$M$38="","",'Client (6)'!$M$38)</f>
        <v/>
      </c>
      <c r="H50" s="6" t="str">
        <f>IF('Client (7)'!$M$38="","",'Client (7)'!$M$38)</f>
        <v/>
      </c>
      <c r="I50" s="6" t="str">
        <f>IF('Client (8)'!$M$38="","",'Client (8)'!$M$38)</f>
        <v/>
      </c>
      <c r="J50" s="6" t="str">
        <f>IF('Client (9)'!$M$38="","",'Client (9)'!$M$38)</f>
        <v/>
      </c>
      <c r="K50" s="6" t="str">
        <f>IF('Client (10)'!$M$38="","",'Client (10)'!$M$38)</f>
        <v/>
      </c>
      <c r="L50" s="6" t="str">
        <f>IF('Client (11)'!$M$38="","",'Client (11)'!$M$38)</f>
        <v/>
      </c>
      <c r="M50" s="6" t="str">
        <f>IF('Client (12)'!$M$38="","",'Client (12)'!$M$38)</f>
        <v/>
      </c>
      <c r="N50" s="6" t="str">
        <f>IF('Client (13)'!$M$38="","",'Client (13)'!$M$38)</f>
        <v/>
      </c>
      <c r="O50" s="6" t="str">
        <f>IF('Client (14)'!$M$38="","",'Client (14)'!$M$38)</f>
        <v/>
      </c>
      <c r="P50" s="6" t="str">
        <f>IF('Client (15)'!$M$38="","",'Client (15)'!$M$38)</f>
        <v/>
      </c>
      <c r="Q50" s="6" t="str">
        <f>IF('Client (16)'!$M$38="","",'Client (16)'!$M$38)</f>
        <v/>
      </c>
      <c r="R50" s="6" t="str">
        <f>IF('Client (17)'!$M$38="","",'Client (17)'!$M$38)</f>
        <v/>
      </c>
      <c r="S50" s="6" t="str">
        <f>IF('Client (18)'!$M$38="","",'Client (18)'!$M$38)</f>
        <v/>
      </c>
      <c r="T50" s="6" t="str">
        <f>IF('Client (19)'!$M$38="","",'Client (19)'!$M$38)</f>
        <v/>
      </c>
      <c r="U50" s="6" t="str">
        <f>IF('Client (20)'!$M$38="","",'Client (20)'!$M$38)</f>
        <v/>
      </c>
      <c r="V50" s="6" t="str">
        <f>IF('Client (21)'!$M$38="","",'Client (21)'!$M$38)</f>
        <v/>
      </c>
      <c r="W50" s="6" t="str">
        <f>IF('Client (22)'!$M$38="","",'Client (22)'!$M$38)</f>
        <v/>
      </c>
      <c r="X50" s="6" t="str">
        <f>IF('Client (23)'!$M$38="","",'Client (23)'!$M$38)</f>
        <v/>
      </c>
      <c r="Y50" s="6" t="str">
        <f>IF('Client (24)'!$M$38="","",'Client (24)'!$M$38)</f>
        <v/>
      </c>
      <c r="Z50" s="6" t="str">
        <f>IF('Client (25)'!$M$38="","",'Client (25)'!$M$38)</f>
        <v/>
      </c>
    </row>
    <row r="51" spans="1:26" x14ac:dyDescent="0.3">
      <c r="A51" s="91" t="s">
        <v>230</v>
      </c>
      <c r="B51" s="6" t="str">
        <f>'Client (1)'!$M$41</f>
        <v xml:space="preserve"> </v>
      </c>
      <c r="C51" s="6" t="str">
        <f>'Client (2)'!$M$41</f>
        <v xml:space="preserve"> </v>
      </c>
      <c r="D51" s="6" t="str">
        <f>'Client (3)'!$M$41</f>
        <v xml:space="preserve"> </v>
      </c>
      <c r="E51" s="6" t="str">
        <f>'Client (4)'!$M$41</f>
        <v xml:space="preserve"> </v>
      </c>
      <c r="F51" s="6" t="str">
        <f>'Client (5)'!$M$41</f>
        <v xml:space="preserve"> </v>
      </c>
      <c r="G51" s="6" t="str">
        <f>'Client (6)'!$M$41</f>
        <v xml:space="preserve"> </v>
      </c>
      <c r="H51" s="6" t="str">
        <f>'Client (7)'!$M$41</f>
        <v xml:space="preserve"> </v>
      </c>
      <c r="I51" s="6" t="str">
        <f>'Client (8)'!$M$41</f>
        <v xml:space="preserve"> </v>
      </c>
      <c r="J51" s="6" t="str">
        <f>'Client (9)'!$M$41</f>
        <v xml:space="preserve"> </v>
      </c>
      <c r="K51" s="6" t="str">
        <f>'Client (10)'!$M$41</f>
        <v xml:space="preserve"> </v>
      </c>
      <c r="L51" s="6" t="str">
        <f>'Client (11)'!$M$41</f>
        <v xml:space="preserve"> </v>
      </c>
      <c r="M51" s="6" t="str">
        <f>'Client (12)'!$M$41</f>
        <v xml:space="preserve"> </v>
      </c>
      <c r="N51" s="6" t="str">
        <f>'Client (13)'!$M$41</f>
        <v xml:space="preserve"> </v>
      </c>
      <c r="O51" s="6" t="str">
        <f>'Client (14)'!$M$41</f>
        <v xml:space="preserve"> </v>
      </c>
      <c r="P51" s="6" t="str">
        <f>'Client (15)'!$M$41</f>
        <v xml:space="preserve"> </v>
      </c>
      <c r="Q51" s="6" t="str">
        <f>'Client (16)'!$M$41</f>
        <v xml:space="preserve"> </v>
      </c>
      <c r="R51" s="6" t="str">
        <f>'Client (17)'!$M$41</f>
        <v xml:space="preserve"> </v>
      </c>
      <c r="S51" s="6" t="str">
        <f>'Client (18)'!$M$41</f>
        <v xml:space="preserve"> </v>
      </c>
      <c r="T51" s="6" t="str">
        <f>'Client (19)'!$M$41</f>
        <v xml:space="preserve"> </v>
      </c>
      <c r="U51" s="6" t="str">
        <f>'Client (20)'!$M$41</f>
        <v xml:space="preserve"> </v>
      </c>
      <c r="V51" s="6" t="str">
        <f>'Client (21)'!$M$41</f>
        <v xml:space="preserve"> </v>
      </c>
      <c r="W51" s="6" t="str">
        <f>'Client (22)'!$M$41</f>
        <v xml:space="preserve"> </v>
      </c>
      <c r="X51" s="6" t="str">
        <f>'Client (23)'!$M$41</f>
        <v xml:space="preserve"> </v>
      </c>
      <c r="Y51" s="6" t="str">
        <f>'Client (24)'!$M$41</f>
        <v xml:space="preserve"> </v>
      </c>
      <c r="Z51" s="6" t="str">
        <f>'Client (25)'!$M$41</f>
        <v xml:space="preserve"> </v>
      </c>
    </row>
    <row r="52" spans="1:26" x14ac:dyDescent="0.3">
      <c r="A52" s="91" t="s">
        <v>231</v>
      </c>
      <c r="B52" s="6" t="str">
        <f>'Client (1)'!$M$42</f>
        <v xml:space="preserve"> </v>
      </c>
      <c r="C52" s="6" t="str">
        <f>'Client (2)'!$M$42</f>
        <v xml:space="preserve"> </v>
      </c>
      <c r="D52" s="6" t="str">
        <f>'Client (3)'!$M$42</f>
        <v xml:space="preserve"> </v>
      </c>
      <c r="E52" s="6" t="str">
        <f>'Client (4)'!$M$42</f>
        <v xml:space="preserve"> </v>
      </c>
      <c r="F52" s="6" t="str">
        <f>'Client (5)'!$M$42</f>
        <v xml:space="preserve"> </v>
      </c>
      <c r="G52" s="6" t="str">
        <f>'Client (6)'!$M$42</f>
        <v xml:space="preserve"> </v>
      </c>
      <c r="H52" s="6" t="str">
        <f>'Client (7)'!$M$42</f>
        <v xml:space="preserve"> </v>
      </c>
      <c r="I52" s="6" t="str">
        <f>'Client (8)'!$M$42</f>
        <v xml:space="preserve"> </v>
      </c>
      <c r="J52" s="6" t="str">
        <f>'Client (9)'!$M$42</f>
        <v xml:space="preserve"> </v>
      </c>
      <c r="K52" s="6" t="str">
        <f>'Client (10)'!$M$42</f>
        <v xml:space="preserve"> </v>
      </c>
      <c r="L52" s="6" t="str">
        <f>'Client (11)'!$M$42</f>
        <v xml:space="preserve"> </v>
      </c>
      <c r="M52" s="6" t="str">
        <f>'Client (12)'!$M$42</f>
        <v xml:space="preserve"> </v>
      </c>
      <c r="N52" s="6" t="str">
        <f>'Client (13)'!$M$42</f>
        <v xml:space="preserve"> </v>
      </c>
      <c r="O52" s="6" t="str">
        <f>'Client (14)'!$M$42</f>
        <v xml:space="preserve"> </v>
      </c>
      <c r="P52" s="6" t="str">
        <f>'Client (15)'!$M$42</f>
        <v xml:space="preserve"> </v>
      </c>
      <c r="Q52" s="6" t="str">
        <f>'Client (16)'!$M$42</f>
        <v xml:space="preserve"> </v>
      </c>
      <c r="R52" s="6" t="str">
        <f>'Client (17)'!$M$42</f>
        <v xml:space="preserve"> </v>
      </c>
      <c r="S52" s="6" t="str">
        <f>'Client (18)'!$M$42</f>
        <v xml:space="preserve"> </v>
      </c>
      <c r="T52" s="6" t="str">
        <f>'Client (19)'!$M$42</f>
        <v xml:space="preserve"> </v>
      </c>
      <c r="U52" s="6" t="str">
        <f>'Client (20)'!$M$42</f>
        <v xml:space="preserve"> </v>
      </c>
      <c r="V52" s="6" t="str">
        <f>'Client (21)'!$M$42</f>
        <v xml:space="preserve"> </v>
      </c>
      <c r="W52" s="6" t="str">
        <f>'Client (22)'!$M$42</f>
        <v xml:space="preserve"> </v>
      </c>
      <c r="X52" s="6" t="str">
        <f>'Client (23)'!$M$42</f>
        <v xml:space="preserve"> </v>
      </c>
      <c r="Y52" s="6" t="str">
        <f>'Client (24)'!$M$42</f>
        <v xml:space="preserve"> </v>
      </c>
      <c r="Z52" s="6" t="str">
        <f>'Client (25)'!$M$42</f>
        <v xml:space="preserve"> </v>
      </c>
    </row>
    <row r="53" spans="1:26" x14ac:dyDescent="0.3">
      <c r="A53" s="91" t="s">
        <v>232</v>
      </c>
      <c r="B53" s="6" t="str">
        <f>'Client (1)'!$M$43</f>
        <v xml:space="preserve"> </v>
      </c>
      <c r="C53" s="6" t="str">
        <f>'Client (2)'!$M$43</f>
        <v xml:space="preserve"> </v>
      </c>
      <c r="D53" s="6" t="str">
        <f>'Client (3)'!$M$43</f>
        <v xml:space="preserve"> </v>
      </c>
      <c r="E53" s="6" t="str">
        <f>'Client (4)'!$M$43</f>
        <v xml:space="preserve"> </v>
      </c>
      <c r="F53" s="6" t="str">
        <f>'Client (5)'!$M$43</f>
        <v xml:space="preserve"> </v>
      </c>
      <c r="G53" s="6" t="str">
        <f>'Client (6)'!$M$43</f>
        <v xml:space="preserve"> </v>
      </c>
      <c r="H53" s="6" t="str">
        <f>'Client (7)'!$M$43</f>
        <v xml:space="preserve"> </v>
      </c>
      <c r="I53" s="6" t="str">
        <f>'Client (8)'!$M$43</f>
        <v xml:space="preserve"> </v>
      </c>
      <c r="J53" s="6" t="str">
        <f>'Client (9)'!$M$43</f>
        <v xml:space="preserve"> </v>
      </c>
      <c r="K53" s="6" t="str">
        <f>'Client (10)'!$M$43</f>
        <v xml:space="preserve"> </v>
      </c>
      <c r="L53" s="6" t="str">
        <f>'Client (11)'!$M$43</f>
        <v xml:space="preserve"> </v>
      </c>
      <c r="M53" s="6" t="str">
        <f>'Client (12)'!$M$43</f>
        <v xml:space="preserve"> </v>
      </c>
      <c r="N53" s="6" t="str">
        <f>'Client (13)'!$M$43</f>
        <v xml:space="preserve"> </v>
      </c>
      <c r="O53" s="6" t="str">
        <f>'Client (14)'!$M$43</f>
        <v xml:space="preserve"> </v>
      </c>
      <c r="P53" s="6" t="str">
        <f>'Client (15)'!$M$43</f>
        <v xml:space="preserve"> </v>
      </c>
      <c r="Q53" s="6" t="str">
        <f>'Client (16)'!$M$43</f>
        <v xml:space="preserve"> </v>
      </c>
      <c r="R53" s="6" t="str">
        <f>'Client (17)'!$M$43</f>
        <v xml:space="preserve"> </v>
      </c>
      <c r="S53" s="6" t="str">
        <f>'Client (18)'!$M$43</f>
        <v xml:space="preserve"> </v>
      </c>
      <c r="T53" s="6" t="str">
        <f>'Client (19)'!$M$43</f>
        <v xml:space="preserve"> </v>
      </c>
      <c r="U53" s="6" t="str">
        <f>'Client (20)'!$M$43</f>
        <v xml:space="preserve"> </v>
      </c>
      <c r="V53" s="6" t="str">
        <f>'Client (21)'!$M$43</f>
        <v xml:space="preserve"> </v>
      </c>
      <c r="W53" s="6" t="str">
        <f>'Client (22)'!$M$43</f>
        <v xml:space="preserve"> </v>
      </c>
      <c r="X53" s="6" t="str">
        <f>'Client (23)'!$M$43</f>
        <v xml:space="preserve"> </v>
      </c>
      <c r="Y53" s="6" t="str">
        <f>'Client (24)'!$M$43</f>
        <v xml:space="preserve"> </v>
      </c>
      <c r="Z53" s="6" t="str">
        <f>'Client (25)'!$M$43</f>
        <v xml:space="preserve"> </v>
      </c>
    </row>
    <row r="54" spans="1:26" x14ac:dyDescent="0.3">
      <c r="A54" s="91" t="s">
        <v>233</v>
      </c>
      <c r="B54" s="6" t="str">
        <f>'Client (1)'!$M$44</f>
        <v xml:space="preserve"> </v>
      </c>
      <c r="C54" s="6" t="str">
        <f>'Client (2)'!$M$44</f>
        <v xml:space="preserve"> </v>
      </c>
      <c r="D54" s="6" t="str">
        <f>'Client (3)'!$M$44</f>
        <v xml:space="preserve"> </v>
      </c>
      <c r="E54" s="6" t="str">
        <f>'Client (4)'!$M$44</f>
        <v xml:space="preserve"> </v>
      </c>
      <c r="F54" s="6" t="str">
        <f>'Client (5)'!$M$44</f>
        <v xml:space="preserve"> </v>
      </c>
      <c r="G54" s="6" t="str">
        <f>'Client (6)'!$M$44</f>
        <v xml:space="preserve"> </v>
      </c>
      <c r="H54" s="6" t="str">
        <f>'Client (7)'!$M$44</f>
        <v xml:space="preserve"> </v>
      </c>
      <c r="I54" s="6" t="str">
        <f>'Client (8)'!$M$44</f>
        <v xml:space="preserve"> </v>
      </c>
      <c r="J54" s="6" t="str">
        <f>'Client (9)'!$M$44</f>
        <v xml:space="preserve"> </v>
      </c>
      <c r="K54" s="6" t="str">
        <f>'Client (10)'!$M$44</f>
        <v xml:space="preserve"> </v>
      </c>
      <c r="L54" s="6" t="str">
        <f>'Client (11)'!$M$44</f>
        <v xml:space="preserve"> </v>
      </c>
      <c r="M54" s="6" t="str">
        <f>'Client (12)'!$M$44</f>
        <v xml:space="preserve"> </v>
      </c>
      <c r="N54" s="6" t="str">
        <f>'Client (13)'!$M$44</f>
        <v xml:space="preserve"> </v>
      </c>
      <c r="O54" s="6" t="str">
        <f>'Client (14)'!$M$44</f>
        <v xml:space="preserve"> </v>
      </c>
      <c r="P54" s="6" t="str">
        <f>'Client (15)'!$M$44</f>
        <v xml:space="preserve"> </v>
      </c>
      <c r="Q54" s="6" t="str">
        <f>'Client (16)'!$M$44</f>
        <v xml:space="preserve"> </v>
      </c>
      <c r="R54" s="6" t="str">
        <f>'Client (17)'!$M$44</f>
        <v xml:space="preserve"> </v>
      </c>
      <c r="S54" s="6" t="str">
        <f>'Client (18)'!$M$44</f>
        <v xml:space="preserve"> </v>
      </c>
      <c r="T54" s="6" t="str">
        <f>'Client (19)'!$M$44</f>
        <v xml:space="preserve"> </v>
      </c>
      <c r="U54" s="6" t="str">
        <f>'Client (20)'!$M$44</f>
        <v xml:space="preserve"> </v>
      </c>
      <c r="V54" s="6" t="str">
        <f>'Client (21)'!$M$44</f>
        <v xml:space="preserve"> </v>
      </c>
      <c r="W54" s="6" t="str">
        <f>'Client (22)'!$M$44</f>
        <v xml:space="preserve"> </v>
      </c>
      <c r="X54" s="6" t="str">
        <f>'Client (23)'!$M$44</f>
        <v xml:space="preserve"> </v>
      </c>
      <c r="Y54" s="6" t="str">
        <f>'Client (24)'!$M$44</f>
        <v xml:space="preserve"> </v>
      </c>
      <c r="Z54" s="6" t="str">
        <f>'Client (25)'!$M$44</f>
        <v xml:space="preserve"> </v>
      </c>
    </row>
    <row r="55" spans="1:26" x14ac:dyDescent="0.3">
      <c r="A55" s="91" t="s">
        <v>234</v>
      </c>
      <c r="B55" s="6" t="str">
        <f>'Client (1)'!$M$45</f>
        <v xml:space="preserve"> </v>
      </c>
      <c r="C55" s="6" t="str">
        <f>'Client (2)'!$M$45</f>
        <v xml:space="preserve"> </v>
      </c>
      <c r="D55" s="6" t="str">
        <f>'Client (3)'!$M$45</f>
        <v xml:space="preserve"> </v>
      </c>
      <c r="E55" s="6" t="str">
        <f>'Client (4)'!$M$45</f>
        <v xml:space="preserve"> </v>
      </c>
      <c r="F55" s="6" t="str">
        <f>'Client (5)'!$M$45</f>
        <v xml:space="preserve"> </v>
      </c>
      <c r="G55" s="6" t="str">
        <f>'Client (6)'!$M$45</f>
        <v xml:space="preserve"> </v>
      </c>
      <c r="H55" s="6" t="str">
        <f>'Client (7)'!$M$45</f>
        <v xml:space="preserve"> </v>
      </c>
      <c r="I55" s="6" t="str">
        <f>'Client (8)'!$M$45</f>
        <v xml:space="preserve"> </v>
      </c>
      <c r="J55" s="6" t="str">
        <f>'Client (9)'!$M$45</f>
        <v xml:space="preserve"> </v>
      </c>
      <c r="K55" s="6" t="str">
        <f>'Client (10)'!$M$45</f>
        <v xml:space="preserve"> </v>
      </c>
      <c r="L55" s="6" t="str">
        <f>'Client (11)'!$M$45</f>
        <v xml:space="preserve"> </v>
      </c>
      <c r="M55" s="6" t="str">
        <f>'Client (12)'!$M$45</f>
        <v xml:space="preserve"> </v>
      </c>
      <c r="N55" s="6" t="str">
        <f>'Client (13)'!$M$45</f>
        <v xml:space="preserve"> </v>
      </c>
      <c r="O55" s="6" t="str">
        <f>'Client (14)'!$M$45</f>
        <v xml:space="preserve"> </v>
      </c>
      <c r="P55" s="6" t="str">
        <f>'Client (15)'!$M$45</f>
        <v xml:space="preserve"> </v>
      </c>
      <c r="Q55" s="6" t="str">
        <f>'Client (16)'!$M$45</f>
        <v xml:space="preserve"> </v>
      </c>
      <c r="R55" s="6" t="str">
        <f>'Client (17)'!$M$45</f>
        <v xml:space="preserve"> </v>
      </c>
      <c r="S55" s="6" t="str">
        <f>'Client (18)'!$M$45</f>
        <v xml:space="preserve"> </v>
      </c>
      <c r="T55" s="6" t="str">
        <f>'Client (19)'!$M$45</f>
        <v xml:space="preserve"> </v>
      </c>
      <c r="U55" s="6" t="str">
        <f>'Client (20)'!$M$45</f>
        <v xml:space="preserve"> </v>
      </c>
      <c r="V55" s="6" t="str">
        <f>'Client (21)'!$M$45</f>
        <v xml:space="preserve"> </v>
      </c>
      <c r="W55" s="6" t="str">
        <f>'Client (22)'!$M$45</f>
        <v xml:space="preserve"> </v>
      </c>
      <c r="X55" s="6" t="str">
        <f>'Client (23)'!$M$45</f>
        <v xml:space="preserve"> </v>
      </c>
      <c r="Y55" s="6" t="str">
        <f>'Client (24)'!$M$45</f>
        <v xml:space="preserve"> </v>
      </c>
      <c r="Z55" s="6" t="str">
        <f>'Client (25)'!$M$45</f>
        <v xml:space="preserve"> </v>
      </c>
    </row>
    <row r="56" spans="1:26" x14ac:dyDescent="0.3">
      <c r="A56" s="91" t="s">
        <v>85</v>
      </c>
      <c r="B56" s="6" t="str">
        <f>'Client (1)'!$M$46</f>
        <v/>
      </c>
      <c r="C56" s="6" t="str">
        <f>'Client (2)'!$M$46</f>
        <v/>
      </c>
      <c r="D56" s="6" t="str">
        <f>'Client (3)'!$M$46</f>
        <v/>
      </c>
      <c r="E56" s="6" t="str">
        <f>'Client (4)'!$M$46</f>
        <v/>
      </c>
      <c r="F56" s="6" t="str">
        <f>'Client (5)'!$M$46</f>
        <v/>
      </c>
      <c r="G56" s="6" t="str">
        <f>'Client (6)'!$M$46</f>
        <v/>
      </c>
      <c r="H56" s="6" t="str">
        <f>'Client (7)'!$M$46</f>
        <v/>
      </c>
      <c r="I56" s="6" t="str">
        <f>'Client (8)'!$M$46</f>
        <v/>
      </c>
      <c r="J56" s="6" t="str">
        <f>'Client (9)'!$M$46</f>
        <v/>
      </c>
      <c r="K56" s="6" t="str">
        <f>'Client (10)'!$M$46</f>
        <v/>
      </c>
      <c r="L56" s="6" t="str">
        <f>'Client (11)'!$M$46</f>
        <v/>
      </c>
      <c r="M56" s="6" t="str">
        <f>'Client (12)'!$M$46</f>
        <v/>
      </c>
      <c r="N56" s="6" t="str">
        <f>'Client (13)'!$M$46</f>
        <v/>
      </c>
      <c r="O56" s="6" t="str">
        <f>'Client (14)'!$M$46</f>
        <v/>
      </c>
      <c r="P56" s="6" t="str">
        <f>'Client (15)'!$M$46</f>
        <v/>
      </c>
      <c r="Q56" s="6" t="str">
        <f>'Client (16)'!$M$46</f>
        <v/>
      </c>
      <c r="R56" s="6" t="str">
        <f>'Client (17)'!$M$46</f>
        <v/>
      </c>
      <c r="S56" s="6" t="str">
        <f>'Client (18)'!$M$46</f>
        <v/>
      </c>
      <c r="T56" s="6" t="str">
        <f>'Client (19)'!$M$46</f>
        <v/>
      </c>
      <c r="U56" s="6" t="str">
        <f>'Client (20)'!$M$46</f>
        <v/>
      </c>
      <c r="V56" s="6" t="str">
        <f>'Client (21)'!$M$46</f>
        <v/>
      </c>
      <c r="W56" s="6" t="str">
        <f>'Client (22)'!$M$46</f>
        <v/>
      </c>
      <c r="X56" s="6" t="str">
        <f>'Client (23)'!$M$46</f>
        <v/>
      </c>
      <c r="Y56" s="6" t="str">
        <f>'Client (24)'!$M$46</f>
        <v/>
      </c>
      <c r="Z56" s="6" t="str">
        <f>'Client (25)'!$M$46</f>
        <v/>
      </c>
    </row>
    <row r="57" spans="1:26" s="7" customFormat="1" x14ac:dyDescent="0.3">
      <c r="A57" s="7" t="s">
        <v>213</v>
      </c>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3">
      <c r="A58" s="91" t="s">
        <v>31</v>
      </c>
      <c r="B58" s="6" t="str">
        <f>IF('Client (1)'!$N$14="","",'Client (1)'!$N$14)</f>
        <v/>
      </c>
      <c r="C58" s="6" t="str">
        <f>IF('Client (2)'!$N$14="","",'Client (2)'!$N$14)</f>
        <v/>
      </c>
      <c r="D58" s="6" t="str">
        <f>IF('Client (3)'!$N$14="","",'Client (3)'!$N$14)</f>
        <v/>
      </c>
      <c r="E58" s="6" t="str">
        <f>IF('Client (4)'!$N$14="","",'Client (4)'!$N$14)</f>
        <v/>
      </c>
      <c r="F58" s="6" t="str">
        <f>IF('Client (5)'!$N$14="","",'Client (5)'!$N$14)</f>
        <v/>
      </c>
      <c r="G58" s="6" t="str">
        <f>IF('Client (6)'!$N$14="","",'Client (6)'!$N$14)</f>
        <v/>
      </c>
      <c r="H58" s="6" t="str">
        <f>IF('Client (7)'!$N$14="","",'Client (7)'!$N$14)</f>
        <v/>
      </c>
      <c r="I58" s="6" t="str">
        <f>IF('Client (8)'!$N$14="","",'Client (8)'!$N$14)</f>
        <v/>
      </c>
      <c r="J58" s="6" t="str">
        <f>IF('Client (9)'!$N$14="","",'Client (9)'!$N$14)</f>
        <v/>
      </c>
      <c r="K58" s="6" t="str">
        <f>IF('Client (10)'!$N$14="","",'Client (10)'!$N$14)</f>
        <v/>
      </c>
      <c r="L58" s="6" t="str">
        <f>IF('Client (11)'!$N$14="","",'Client (11)'!$N$14)</f>
        <v/>
      </c>
      <c r="M58" s="6" t="str">
        <f>IF('Client (12)'!$N$14="","",'Client (12)'!$N$14)</f>
        <v/>
      </c>
      <c r="N58" s="6" t="str">
        <f>IF('Client (13)'!$N$14="","",'Client (13)'!$N$14)</f>
        <v/>
      </c>
      <c r="O58" s="6" t="str">
        <f>IF('Client (14)'!$N$14="","",'Client (14)'!$N$14)</f>
        <v/>
      </c>
      <c r="P58" s="6" t="str">
        <f>IF('Client (15)'!$N$14="","",'Client (15)'!$N$14)</f>
        <v/>
      </c>
      <c r="Q58" s="6" t="str">
        <f>IF('Client (16)'!$N$14="","",'Client (16)'!$N$14)</f>
        <v/>
      </c>
      <c r="R58" s="6" t="str">
        <f>IF('Client (17)'!$N$14="","",'Client (17)'!$N$14)</f>
        <v/>
      </c>
      <c r="S58" s="6" t="str">
        <f>IF('Client (18)'!$N$14="","",'Client (18)'!$N$14)</f>
        <v/>
      </c>
      <c r="T58" s="6" t="str">
        <f>IF('Client (19)'!$N$14="","",'Client (19)'!$N$14)</f>
        <v/>
      </c>
      <c r="U58" s="6" t="str">
        <f>IF('Client (20)'!$N$14="","",'Client (20)'!$N$14)</f>
        <v/>
      </c>
      <c r="V58" s="6" t="str">
        <f>IF('Client (21)'!$N$14="","",'Client (21)'!$N$14)</f>
        <v/>
      </c>
      <c r="W58" s="6" t="str">
        <f>IF('Client (22)'!$N$14="","",'Client (22)'!$N$14)</f>
        <v/>
      </c>
      <c r="X58" s="6" t="str">
        <f>IF('Client (23)'!$N$14="","",'Client (23)'!$N$14)</f>
        <v/>
      </c>
      <c r="Y58" s="6" t="str">
        <f>IF('Client (24)'!$N$14="","",'Client (24)'!$N$14)</f>
        <v/>
      </c>
      <c r="Z58" s="6" t="str">
        <f>IF('Client (25)'!$N$14="","",'Client (25)'!$N$14)</f>
        <v/>
      </c>
    </row>
    <row r="59" spans="1:26" x14ac:dyDescent="0.3">
      <c r="A59" s="91" t="s">
        <v>32</v>
      </c>
      <c r="B59" s="6" t="str">
        <f>IF('Client (1)'!$N$15="","",'Client (1)'!$N$15)</f>
        <v/>
      </c>
      <c r="C59" s="6" t="str">
        <f>IF('Client (2)'!$N$15="","",'Client (2)'!$N$15)</f>
        <v/>
      </c>
      <c r="D59" s="6" t="str">
        <f>IF('Client (3)'!$N$15="","",'Client (3)'!$N$15)</f>
        <v/>
      </c>
      <c r="E59" s="6" t="str">
        <f>IF('Client (4)'!$N$15="","",'Client (4)'!$N$15)</f>
        <v/>
      </c>
      <c r="F59" s="6" t="str">
        <f>IF('Client (5)'!$N$15="","",'Client (5)'!$N$15)</f>
        <v/>
      </c>
      <c r="G59" s="6" t="str">
        <f>IF('Client (6)'!$N$15="","",'Client (6)'!$N$15)</f>
        <v/>
      </c>
      <c r="H59" s="6" t="str">
        <f>IF('Client (7)'!$N$15="","",'Client (7)'!$N$15)</f>
        <v/>
      </c>
      <c r="I59" s="6" t="str">
        <f>IF('Client (8)'!$N$15="","",'Client (8)'!$N$15)</f>
        <v/>
      </c>
      <c r="J59" s="6" t="str">
        <f>IF('Client (9)'!$N$15="","",'Client (9)'!$N$15)</f>
        <v/>
      </c>
      <c r="K59" s="6" t="str">
        <f>IF('Client (10)'!$N$15="","",'Client (10)'!$N$15)</f>
        <v/>
      </c>
      <c r="L59" s="6" t="str">
        <f>IF('Client (11)'!$N$15="","",'Client (11)'!$N$15)</f>
        <v/>
      </c>
      <c r="M59" s="6" t="str">
        <f>IF('Client (12)'!$N$15="","",'Client (12)'!$N$15)</f>
        <v/>
      </c>
      <c r="N59" s="6" t="str">
        <f>IF('Client (13)'!$N$15="","",'Client (13)'!$N$15)</f>
        <v/>
      </c>
      <c r="O59" s="6" t="str">
        <f>IF('Client (14)'!$N$15="","",'Client (14)'!$N$15)</f>
        <v/>
      </c>
      <c r="P59" s="6" t="str">
        <f>IF('Client (15)'!$N$15="","",'Client (15)'!$N$15)</f>
        <v/>
      </c>
      <c r="Q59" s="6" t="str">
        <f>IF('Client (16)'!$N$15="","",'Client (16)'!$N$15)</f>
        <v/>
      </c>
      <c r="R59" s="6" t="str">
        <f>IF('Client (17)'!$N$15="","",'Client (17)'!$N$15)</f>
        <v/>
      </c>
      <c r="S59" s="6" t="str">
        <f>IF('Client (18)'!$N$15="","",'Client (18)'!$N$15)</f>
        <v/>
      </c>
      <c r="T59" s="6" t="str">
        <f>IF('Client (19)'!$N$15="","",'Client (19)'!$N$15)</f>
        <v/>
      </c>
      <c r="U59" s="6" t="str">
        <f>IF('Client (20)'!$N$15="","",'Client (20)'!$N$15)</f>
        <v/>
      </c>
      <c r="V59" s="6" t="str">
        <f>IF('Client (21)'!$N$15="","",'Client (21)'!$N$15)</f>
        <v/>
      </c>
      <c r="W59" s="6" t="str">
        <f>IF('Client (22)'!$N$15="","",'Client (22)'!$N$15)</f>
        <v/>
      </c>
      <c r="X59" s="6" t="str">
        <f>IF('Client (23)'!$N$15="","",'Client (23)'!$N$15)</f>
        <v/>
      </c>
      <c r="Y59" s="6" t="str">
        <f>IF('Client (24)'!$N$15="","",'Client (24)'!$N$15)</f>
        <v/>
      </c>
      <c r="Z59" s="6" t="str">
        <f>IF('Client (25)'!$N$15="","",'Client (25)'!$N$15)</f>
        <v/>
      </c>
    </row>
    <row r="60" spans="1:26" x14ac:dyDescent="0.3">
      <c r="A60" s="91" t="s">
        <v>33</v>
      </c>
      <c r="B60" s="6" t="str">
        <f>IF('Client (1)'!$N$16="","",'Client (1)'!$N$16)</f>
        <v/>
      </c>
      <c r="C60" s="6" t="str">
        <f>IF('Client (2)'!$N$16="","",'Client (2)'!$N$16)</f>
        <v/>
      </c>
      <c r="D60" s="6" t="str">
        <f>IF('Client (3)'!$N$16="","",'Client (3)'!$N$16)</f>
        <v/>
      </c>
      <c r="E60" s="6" t="str">
        <f>IF('Client (4)'!$N$16="","",'Client (4)'!$N$16)</f>
        <v/>
      </c>
      <c r="F60" s="6" t="str">
        <f>IF('Client (5)'!$N$16="","",'Client (5)'!$N$16)</f>
        <v/>
      </c>
      <c r="G60" s="6" t="str">
        <f>IF('Client (6)'!$N$16="","",'Client (6)'!$N$16)</f>
        <v/>
      </c>
      <c r="H60" s="6" t="str">
        <f>IF('Client (7)'!$N$16="","",'Client (7)'!$N$16)</f>
        <v/>
      </c>
      <c r="I60" s="6" t="str">
        <f>IF('Client (8)'!$N$16="","",'Client (8)'!$N$16)</f>
        <v/>
      </c>
      <c r="J60" s="6" t="str">
        <f>IF('Client (9)'!$N$16="","",'Client (9)'!$N$16)</f>
        <v/>
      </c>
      <c r="K60" s="6" t="str">
        <f>IF('Client (10)'!$N$16="","",'Client (10)'!$N$16)</f>
        <v/>
      </c>
      <c r="L60" s="6" t="str">
        <f>IF('Client (11)'!$N$16="","",'Client (11)'!$N$16)</f>
        <v/>
      </c>
      <c r="M60" s="6" t="str">
        <f>IF('Client (12)'!$N$16="","",'Client (12)'!$N$16)</f>
        <v/>
      </c>
      <c r="N60" s="6" t="str">
        <f>IF('Client (13)'!$N$16="","",'Client (13)'!$N$16)</f>
        <v/>
      </c>
      <c r="O60" s="6" t="str">
        <f>IF('Client (14)'!$N$16="","",'Client (14)'!$N$16)</f>
        <v/>
      </c>
      <c r="P60" s="6" t="str">
        <f>IF('Client (15)'!$N$16="","",'Client (15)'!$N$16)</f>
        <v/>
      </c>
      <c r="Q60" s="6" t="str">
        <f>IF('Client (16)'!$N$16="","",'Client (16)'!$N$16)</f>
        <v/>
      </c>
      <c r="R60" s="6" t="str">
        <f>IF('Client (17)'!$N$16="","",'Client (17)'!$N$16)</f>
        <v/>
      </c>
      <c r="S60" s="6" t="str">
        <f>IF('Client (18)'!$N$16="","",'Client (18)'!$N$16)</f>
        <v/>
      </c>
      <c r="T60" s="6" t="str">
        <f>IF('Client (19)'!$N$16="","",'Client (19)'!$N$16)</f>
        <v/>
      </c>
      <c r="U60" s="6" t="str">
        <f>IF('Client (20)'!$N$16="","",'Client (20)'!$N$16)</f>
        <v/>
      </c>
      <c r="V60" s="6" t="str">
        <f>IF('Client (21)'!$N$16="","",'Client (21)'!$N$16)</f>
        <v/>
      </c>
      <c r="W60" s="6" t="str">
        <f>IF('Client (22)'!$N$16="","",'Client (22)'!$N$16)</f>
        <v/>
      </c>
      <c r="X60" s="6" t="str">
        <f>IF('Client (23)'!$N$16="","",'Client (23)'!$N$16)</f>
        <v/>
      </c>
      <c r="Y60" s="6" t="str">
        <f>IF('Client (24)'!$N$16="","",'Client (24)'!$N$16)</f>
        <v/>
      </c>
      <c r="Z60" s="6" t="str">
        <f>IF('Client (25)'!$N$16="","",'Client (25)'!$N$16)</f>
        <v/>
      </c>
    </row>
    <row r="61" spans="1:26" x14ac:dyDescent="0.3">
      <c r="A61" s="91" t="s">
        <v>34</v>
      </c>
      <c r="B61" s="6" t="str">
        <f>IF('Client (1)'!$N$17="","",'Client (1)'!$N$17)</f>
        <v/>
      </c>
      <c r="C61" s="6" t="str">
        <f>IF('Client (2)'!$N$17="","",'Client (2)'!$N$17)</f>
        <v/>
      </c>
      <c r="D61" s="6" t="str">
        <f>IF('Client (3)'!$N$17="","",'Client (3)'!$N$17)</f>
        <v/>
      </c>
      <c r="E61" s="6" t="str">
        <f>IF('Client (4)'!$N$17="","",'Client (4)'!$N$17)</f>
        <v/>
      </c>
      <c r="F61" s="6" t="str">
        <f>IF('Client (5)'!$N$17="","",'Client (5)'!$N$17)</f>
        <v/>
      </c>
      <c r="G61" s="6" t="str">
        <f>IF('Client (6)'!$N$17="","",'Client (6)'!$N$17)</f>
        <v/>
      </c>
      <c r="H61" s="6" t="str">
        <f>IF('Client (7)'!$N$17="","",'Client (7)'!$N$17)</f>
        <v/>
      </c>
      <c r="I61" s="6" t="str">
        <f>IF('Client (8)'!$N$17="","",'Client (8)'!$N$17)</f>
        <v/>
      </c>
      <c r="J61" s="6" t="str">
        <f>IF('Client (9)'!$N$17="","",'Client (9)'!$N$17)</f>
        <v/>
      </c>
      <c r="K61" s="6" t="str">
        <f>IF('Client (10)'!$N$17="","",'Client (10)'!$N$17)</f>
        <v/>
      </c>
      <c r="L61" s="6" t="str">
        <f>IF('Client (11)'!$N$17="","",'Client (11)'!$N$17)</f>
        <v/>
      </c>
      <c r="M61" s="6" t="str">
        <f>IF('Client (12)'!$N$17="","",'Client (12)'!$N$17)</f>
        <v/>
      </c>
      <c r="N61" s="6" t="str">
        <f>IF('Client (13)'!$N$17="","",'Client (13)'!$N$17)</f>
        <v/>
      </c>
      <c r="O61" s="6" t="str">
        <f>IF('Client (14)'!$N$17="","",'Client (14)'!$N$17)</f>
        <v/>
      </c>
      <c r="P61" s="6" t="str">
        <f>IF('Client (15)'!$N$17="","",'Client (15)'!$N$17)</f>
        <v/>
      </c>
      <c r="Q61" s="6" t="str">
        <f>IF('Client (16)'!$N$17="","",'Client (16)'!$N$17)</f>
        <v/>
      </c>
      <c r="R61" s="6" t="str">
        <f>IF('Client (17)'!$N$17="","",'Client (17)'!$N$17)</f>
        <v/>
      </c>
      <c r="S61" s="6" t="str">
        <f>IF('Client (18)'!$N$17="","",'Client (18)'!$N$17)</f>
        <v/>
      </c>
      <c r="T61" s="6" t="str">
        <f>IF('Client (19)'!$N$17="","",'Client (19)'!$N$17)</f>
        <v/>
      </c>
      <c r="U61" s="6" t="str">
        <f>IF('Client (20)'!$N$17="","",'Client (20)'!$N$17)</f>
        <v/>
      </c>
      <c r="V61" s="6" t="str">
        <f>IF('Client (21)'!$N$17="","",'Client (21)'!$N$17)</f>
        <v/>
      </c>
      <c r="W61" s="6" t="str">
        <f>IF('Client (22)'!$N$17="","",'Client (22)'!$N$17)</f>
        <v/>
      </c>
      <c r="X61" s="6" t="str">
        <f>IF('Client (23)'!$N$17="","",'Client (23)'!$N$17)</f>
        <v/>
      </c>
      <c r="Y61" s="6" t="str">
        <f>IF('Client (24)'!$N$17="","",'Client (24)'!$N$17)</f>
        <v/>
      </c>
      <c r="Z61" s="6" t="str">
        <f>IF('Client (25)'!$N$17="","",'Client (25)'!$N$17)</f>
        <v/>
      </c>
    </row>
    <row r="62" spans="1:26" x14ac:dyDescent="0.3">
      <c r="A62" s="91" t="s">
        <v>35</v>
      </c>
      <c r="B62" s="6" t="str">
        <f>IF('Client (1)'!$N$18="","",'Client (1)'!$N$18)</f>
        <v/>
      </c>
      <c r="C62" s="6" t="str">
        <f>IF('Client (2)'!$N$18="","",'Client (2)'!$N$18)</f>
        <v/>
      </c>
      <c r="D62" s="6" t="str">
        <f>IF('Client (3)'!$N$18="","",'Client (3)'!$N$18)</f>
        <v/>
      </c>
      <c r="E62" s="6" t="str">
        <f>IF('Client (4)'!$N$18="","",'Client (4)'!$N$18)</f>
        <v/>
      </c>
      <c r="F62" s="6" t="str">
        <f>IF('Client (5)'!$N$18="","",'Client (5)'!$N$18)</f>
        <v/>
      </c>
      <c r="G62" s="6" t="str">
        <f>IF('Client (6)'!$N$18="","",'Client (6)'!$N$18)</f>
        <v/>
      </c>
      <c r="H62" s="6" t="str">
        <f>IF('Client (7)'!$N$18="","",'Client (7)'!$N$18)</f>
        <v/>
      </c>
      <c r="I62" s="6" t="str">
        <f>IF('Client (8)'!$N$18="","",'Client (8)'!$N$18)</f>
        <v/>
      </c>
      <c r="J62" s="6" t="str">
        <f>IF('Client (9)'!$N$18="","",'Client (9)'!$N$18)</f>
        <v/>
      </c>
      <c r="K62" s="6" t="str">
        <f>IF('Client (10)'!$N$18="","",'Client (10)'!$N$18)</f>
        <v/>
      </c>
      <c r="L62" s="6" t="str">
        <f>IF('Client (11)'!$N$18="","",'Client (11)'!$N$18)</f>
        <v/>
      </c>
      <c r="M62" s="6" t="str">
        <f>IF('Client (12)'!$N$18="","",'Client (12)'!$N$18)</f>
        <v/>
      </c>
      <c r="N62" s="6" t="str">
        <f>IF('Client (13)'!$N$18="","",'Client (13)'!$N$18)</f>
        <v/>
      </c>
      <c r="O62" s="6" t="str">
        <f>IF('Client (14)'!$N$18="","",'Client (14)'!$N$18)</f>
        <v/>
      </c>
      <c r="P62" s="6" t="str">
        <f>IF('Client (15)'!$N$18="","",'Client (15)'!$N$18)</f>
        <v/>
      </c>
      <c r="Q62" s="6" t="str">
        <f>IF('Client (16)'!$N$18="","",'Client (16)'!$N$18)</f>
        <v/>
      </c>
      <c r="R62" s="6" t="str">
        <f>IF('Client (17)'!$N$18="","",'Client (17)'!$N$18)</f>
        <v/>
      </c>
      <c r="S62" s="6" t="str">
        <f>IF('Client (18)'!$N$18="","",'Client (18)'!$N$18)</f>
        <v/>
      </c>
      <c r="T62" s="6" t="str">
        <f>IF('Client (19)'!$N$18="","",'Client (19)'!$N$18)</f>
        <v/>
      </c>
      <c r="U62" s="6" t="str">
        <f>IF('Client (20)'!$N$18="","",'Client (20)'!$N$18)</f>
        <v/>
      </c>
      <c r="V62" s="6" t="str">
        <f>IF('Client (21)'!$N$18="","",'Client (21)'!$N$18)</f>
        <v/>
      </c>
      <c r="W62" s="6" t="str">
        <f>IF('Client (22)'!$N$18="","",'Client (22)'!$N$18)</f>
        <v/>
      </c>
      <c r="X62" s="6" t="str">
        <f>IF('Client (23)'!$N$18="","",'Client (23)'!$N$18)</f>
        <v/>
      </c>
      <c r="Y62" s="6" t="str">
        <f>IF('Client (24)'!$N$18="","",'Client (24)'!$N$18)</f>
        <v/>
      </c>
      <c r="Z62" s="6" t="str">
        <f>IF('Client (25)'!$N$18="","",'Client (25)'!$N$18)</f>
        <v/>
      </c>
    </row>
    <row r="63" spans="1:26" x14ac:dyDescent="0.3">
      <c r="A63" s="91" t="s">
        <v>36</v>
      </c>
      <c r="B63" s="6" t="str">
        <f>IF('Client (1)'!$N$19="","",'Client (1)'!$N$19)</f>
        <v/>
      </c>
      <c r="C63" s="6" t="str">
        <f>IF('Client (2)'!$N$19="","",'Client (2)'!$N$19)</f>
        <v/>
      </c>
      <c r="D63" s="6" t="str">
        <f>IF('Client (3)'!$N$19="","",'Client (3)'!$N$19)</f>
        <v/>
      </c>
      <c r="E63" s="6" t="str">
        <f>IF('Client (4)'!$N$19="","",'Client (4)'!$N$19)</f>
        <v/>
      </c>
      <c r="F63" s="6" t="str">
        <f>IF('Client (5)'!$N$19="","",'Client (5)'!$N$19)</f>
        <v/>
      </c>
      <c r="G63" s="6" t="str">
        <f>IF('Client (6)'!$N$19="","",'Client (6)'!$N$19)</f>
        <v/>
      </c>
      <c r="H63" s="6" t="str">
        <f>IF('Client (7)'!$N$19="","",'Client (7)'!$N$19)</f>
        <v/>
      </c>
      <c r="I63" s="6" t="str">
        <f>IF('Client (8)'!$N$19="","",'Client (8)'!$N$19)</f>
        <v/>
      </c>
      <c r="J63" s="6" t="str">
        <f>IF('Client (9)'!$N$19="","",'Client (9)'!$N$19)</f>
        <v/>
      </c>
      <c r="K63" s="6" t="str">
        <f>IF('Client (10)'!$N$19="","",'Client (10)'!$N$19)</f>
        <v/>
      </c>
      <c r="L63" s="6" t="str">
        <f>IF('Client (11)'!$N$19="","",'Client (11)'!$N$19)</f>
        <v/>
      </c>
      <c r="M63" s="6" t="str">
        <f>IF('Client (12)'!$N$19="","",'Client (12)'!$N$19)</f>
        <v/>
      </c>
      <c r="N63" s="6" t="str">
        <f>IF('Client (13)'!$N$19="","",'Client (13)'!$N$19)</f>
        <v/>
      </c>
      <c r="O63" s="6" t="str">
        <f>IF('Client (14)'!$N$19="","",'Client (14)'!$N$19)</f>
        <v/>
      </c>
      <c r="P63" s="6" t="str">
        <f>IF('Client (15)'!$N$19="","",'Client (15)'!$N$19)</f>
        <v/>
      </c>
      <c r="Q63" s="6" t="str">
        <f>IF('Client (16)'!$N$19="","",'Client (16)'!$N$19)</f>
        <v/>
      </c>
      <c r="R63" s="6" t="str">
        <f>IF('Client (17)'!$N$19="","",'Client (17)'!$N$19)</f>
        <v/>
      </c>
      <c r="S63" s="6" t="str">
        <f>IF('Client (18)'!$N$19="","",'Client (18)'!$N$19)</f>
        <v/>
      </c>
      <c r="T63" s="6" t="str">
        <f>IF('Client (19)'!$N$19="","",'Client (19)'!$N$19)</f>
        <v/>
      </c>
      <c r="U63" s="6" t="str">
        <f>IF('Client (20)'!$N$19="","",'Client (20)'!$N$19)</f>
        <v/>
      </c>
      <c r="V63" s="6" t="str">
        <f>IF('Client (21)'!$N$19="","",'Client (21)'!$N$19)</f>
        <v/>
      </c>
      <c r="W63" s="6" t="str">
        <f>IF('Client (22)'!$N$19="","",'Client (22)'!$N$19)</f>
        <v/>
      </c>
      <c r="X63" s="6" t="str">
        <f>IF('Client (23)'!$N$19="","",'Client (23)'!$N$19)</f>
        <v/>
      </c>
      <c r="Y63" s="6" t="str">
        <f>IF('Client (24)'!$N$19="","",'Client (24)'!$N$19)</f>
        <v/>
      </c>
      <c r="Z63" s="6" t="str">
        <f>IF('Client (25)'!$N$19="","",'Client (25)'!$N$19)</f>
        <v/>
      </c>
    </row>
    <row r="64" spans="1:26" x14ac:dyDescent="0.3">
      <c r="A64" s="91" t="s">
        <v>37</v>
      </c>
      <c r="B64" s="6" t="str">
        <f>IF('Client (1)'!$N$20="","",'Client (1)'!$N$20)</f>
        <v/>
      </c>
      <c r="C64" s="6" t="str">
        <f>IF('Client (2)'!$N$20="","",'Client (2)'!$N$20)</f>
        <v/>
      </c>
      <c r="D64" s="6" t="str">
        <f>IF('Client (3)'!$N$20="","",'Client (3)'!$N$20)</f>
        <v/>
      </c>
      <c r="E64" s="6" t="str">
        <f>IF('Client (4)'!$N$20="","",'Client (4)'!$N$20)</f>
        <v/>
      </c>
      <c r="F64" s="6" t="str">
        <f>IF('Client (5)'!$N$20="","",'Client (5)'!$N$20)</f>
        <v/>
      </c>
      <c r="G64" s="6" t="str">
        <f>IF('Client (6)'!$N$20="","",'Client (6)'!$N$20)</f>
        <v/>
      </c>
      <c r="H64" s="6" t="str">
        <f>IF('Client (7)'!$N$20="","",'Client (7)'!$N$20)</f>
        <v/>
      </c>
      <c r="I64" s="6" t="str">
        <f>IF('Client (8)'!$N$20="","",'Client (8)'!$N$20)</f>
        <v/>
      </c>
      <c r="J64" s="6" t="str">
        <f>IF('Client (9)'!$N$20="","",'Client (9)'!$N$20)</f>
        <v/>
      </c>
      <c r="K64" s="6" t="str">
        <f>IF('Client (10)'!$N$20="","",'Client (10)'!$N$20)</f>
        <v/>
      </c>
      <c r="L64" s="6" t="str">
        <f>IF('Client (11)'!$N$20="","",'Client (11)'!$N$20)</f>
        <v/>
      </c>
      <c r="M64" s="6" t="str">
        <f>IF('Client (12)'!$N$20="","",'Client (12)'!$N$20)</f>
        <v/>
      </c>
      <c r="N64" s="6" t="str">
        <f>IF('Client (13)'!$N$20="","",'Client (13)'!$N$20)</f>
        <v/>
      </c>
      <c r="O64" s="6" t="str">
        <f>IF('Client (14)'!$N$20="","",'Client (14)'!$N$20)</f>
        <v/>
      </c>
      <c r="P64" s="6" t="str">
        <f>IF('Client (15)'!$N$20="","",'Client (15)'!$N$20)</f>
        <v/>
      </c>
      <c r="Q64" s="6" t="str">
        <f>IF('Client (16)'!$N$20="","",'Client (16)'!$N$20)</f>
        <v/>
      </c>
      <c r="R64" s="6" t="str">
        <f>IF('Client (17)'!$N$20="","",'Client (17)'!$N$20)</f>
        <v/>
      </c>
      <c r="S64" s="6" t="str">
        <f>IF('Client (18)'!$N$20="","",'Client (18)'!$N$20)</f>
        <v/>
      </c>
      <c r="T64" s="6" t="str">
        <f>IF('Client (19)'!$N$20="","",'Client (19)'!$N$20)</f>
        <v/>
      </c>
      <c r="U64" s="6" t="str">
        <f>IF('Client (20)'!$N$20="","",'Client (20)'!$N$20)</f>
        <v/>
      </c>
      <c r="V64" s="6" t="str">
        <f>IF('Client (21)'!$N$20="","",'Client (21)'!$N$20)</f>
        <v/>
      </c>
      <c r="W64" s="6" t="str">
        <f>IF('Client (22)'!$N$20="","",'Client (22)'!$N$20)</f>
        <v/>
      </c>
      <c r="X64" s="6" t="str">
        <f>IF('Client (23)'!$N$20="","",'Client (23)'!$N$20)</f>
        <v/>
      </c>
      <c r="Y64" s="6" t="str">
        <f>IF('Client (24)'!$N$20="","",'Client (24)'!$N$20)</f>
        <v/>
      </c>
      <c r="Z64" s="6" t="str">
        <f>IF('Client (25)'!$N$20="","",'Client (25)'!$N$20)</f>
        <v/>
      </c>
    </row>
    <row r="65" spans="1:26" x14ac:dyDescent="0.3">
      <c r="A65" s="91" t="s">
        <v>38</v>
      </c>
      <c r="B65" s="6" t="str">
        <f>IF('Client (1)'!$N$21="","",'Client (1)'!$N$21)</f>
        <v/>
      </c>
      <c r="C65" s="6" t="str">
        <f>IF('Client (2)'!$N$21="","",'Client (2)'!$N$21)</f>
        <v/>
      </c>
      <c r="D65" s="6" t="str">
        <f>IF('Client (3)'!$N$21="","",'Client (3)'!$N$21)</f>
        <v/>
      </c>
      <c r="E65" s="6" t="str">
        <f>IF('Client (4)'!$N$21="","",'Client (4)'!$N$21)</f>
        <v/>
      </c>
      <c r="F65" s="6" t="str">
        <f>IF('Client (5)'!$N$21="","",'Client (5)'!$N$21)</f>
        <v/>
      </c>
      <c r="G65" s="6" t="str">
        <f>IF('Client (6)'!$N$21="","",'Client (6)'!$N$21)</f>
        <v/>
      </c>
      <c r="H65" s="6" t="str">
        <f>IF('Client (7)'!$N$21="","",'Client (7)'!$N$21)</f>
        <v/>
      </c>
      <c r="I65" s="6" t="str">
        <f>IF('Client (8)'!$N$21="","",'Client (8)'!$N$21)</f>
        <v/>
      </c>
      <c r="J65" s="6" t="str">
        <f>IF('Client (9)'!$N$21="","",'Client (9)'!$N$21)</f>
        <v/>
      </c>
      <c r="K65" s="6" t="str">
        <f>IF('Client (10)'!$N$21="","",'Client (10)'!$N$21)</f>
        <v/>
      </c>
      <c r="L65" s="6" t="str">
        <f>IF('Client (11)'!$N$21="","",'Client (11)'!$N$21)</f>
        <v/>
      </c>
      <c r="M65" s="6" t="str">
        <f>IF('Client (12)'!$N$21="","",'Client (12)'!$N$21)</f>
        <v/>
      </c>
      <c r="N65" s="6" t="str">
        <f>IF('Client (13)'!$N$21="","",'Client (13)'!$N$21)</f>
        <v/>
      </c>
      <c r="O65" s="6" t="str">
        <f>IF('Client (14)'!$N$21="","",'Client (14)'!$N$21)</f>
        <v/>
      </c>
      <c r="P65" s="6" t="str">
        <f>IF('Client (15)'!$N$21="","",'Client (15)'!$N$21)</f>
        <v/>
      </c>
      <c r="Q65" s="6" t="str">
        <f>IF('Client (16)'!$N$21="","",'Client (16)'!$N$21)</f>
        <v/>
      </c>
      <c r="R65" s="6" t="str">
        <f>IF('Client (17)'!$N$21="","",'Client (17)'!$N$21)</f>
        <v/>
      </c>
      <c r="S65" s="6" t="str">
        <f>IF('Client (18)'!$N$21="","",'Client (18)'!$N$21)</f>
        <v/>
      </c>
      <c r="T65" s="6" t="str">
        <f>IF('Client (19)'!$N$21="","",'Client (19)'!$N$21)</f>
        <v/>
      </c>
      <c r="U65" s="6" t="str">
        <f>IF('Client (20)'!$N$21="","",'Client (20)'!$N$21)</f>
        <v/>
      </c>
      <c r="V65" s="6" t="str">
        <f>IF('Client (21)'!$N$21="","",'Client (21)'!$N$21)</f>
        <v/>
      </c>
      <c r="W65" s="6" t="str">
        <f>IF('Client (22)'!$N$21="","",'Client (22)'!$N$21)</f>
        <v/>
      </c>
      <c r="X65" s="6" t="str">
        <f>IF('Client (23)'!$N$21="","",'Client (23)'!$N$21)</f>
        <v/>
      </c>
      <c r="Y65" s="6" t="str">
        <f>IF('Client (24)'!$N$21="","",'Client (24)'!$N$21)</f>
        <v/>
      </c>
      <c r="Z65" s="6" t="str">
        <f>IF('Client (25)'!$N$21="","",'Client (25)'!$N$21)</f>
        <v/>
      </c>
    </row>
    <row r="66" spans="1:26" x14ac:dyDescent="0.3">
      <c r="A66" s="91" t="s">
        <v>39</v>
      </c>
      <c r="B66" s="6" t="str">
        <f>IF('Client (1)'!$N$22="","",'Client (1)'!$N$22)</f>
        <v/>
      </c>
      <c r="C66" s="6" t="str">
        <f>IF('Client (2)'!$N$22="","",'Client (2)'!$N$22)</f>
        <v/>
      </c>
      <c r="D66" s="6" t="str">
        <f>IF('Client (3)'!$N$22="","",'Client (3)'!$N$22)</f>
        <v/>
      </c>
      <c r="E66" s="6" t="str">
        <f>IF('Client (4)'!$N$22="","",'Client (4)'!$N$22)</f>
        <v/>
      </c>
      <c r="F66" s="6" t="str">
        <f>IF('Client (5)'!$N$22="","",'Client (5)'!$N$22)</f>
        <v/>
      </c>
      <c r="G66" s="6" t="str">
        <f>IF('Client (6)'!$N$22="","",'Client (6)'!$N$22)</f>
        <v/>
      </c>
      <c r="H66" s="6" t="str">
        <f>IF('Client (7)'!$N$22="","",'Client (7)'!$N$22)</f>
        <v/>
      </c>
      <c r="I66" s="6" t="str">
        <f>IF('Client (8)'!$N$22="","",'Client (8)'!$N$22)</f>
        <v/>
      </c>
      <c r="J66" s="6" t="str">
        <f>IF('Client (9)'!$N$22="","",'Client (9)'!$N$22)</f>
        <v/>
      </c>
      <c r="K66" s="6" t="str">
        <f>IF('Client (10)'!$N$22="","",'Client (10)'!$N$22)</f>
        <v/>
      </c>
      <c r="L66" s="6" t="str">
        <f>IF('Client (11)'!$N$22="","",'Client (11)'!$N$22)</f>
        <v/>
      </c>
      <c r="M66" s="6" t="str">
        <f>IF('Client (12)'!$N$22="","",'Client (12)'!$N$22)</f>
        <v/>
      </c>
      <c r="N66" s="6" t="str">
        <f>IF('Client (13)'!$N$22="","",'Client (13)'!$N$22)</f>
        <v/>
      </c>
      <c r="O66" s="6" t="str">
        <f>IF('Client (14)'!$N$22="","",'Client (14)'!$N$22)</f>
        <v/>
      </c>
      <c r="P66" s="6" t="str">
        <f>IF('Client (15)'!$N$22="","",'Client (15)'!$N$22)</f>
        <v/>
      </c>
      <c r="Q66" s="6" t="str">
        <f>IF('Client (16)'!$N$22="","",'Client (16)'!$N$22)</f>
        <v/>
      </c>
      <c r="R66" s="6" t="str">
        <f>IF('Client (17)'!$N$22="","",'Client (17)'!$N$22)</f>
        <v/>
      </c>
      <c r="S66" s="6" t="str">
        <f>IF('Client (18)'!$N$22="","",'Client (18)'!$N$22)</f>
        <v/>
      </c>
      <c r="T66" s="6" t="str">
        <f>IF('Client (19)'!$N$22="","",'Client (19)'!$N$22)</f>
        <v/>
      </c>
      <c r="U66" s="6" t="str">
        <f>IF('Client (20)'!$N$22="","",'Client (20)'!$N$22)</f>
        <v/>
      </c>
      <c r="V66" s="6" t="str">
        <f>IF('Client (21)'!$N$22="","",'Client (21)'!$N$22)</f>
        <v/>
      </c>
      <c r="W66" s="6" t="str">
        <f>IF('Client (22)'!$N$22="","",'Client (22)'!$N$22)</f>
        <v/>
      </c>
      <c r="X66" s="6" t="str">
        <f>IF('Client (23)'!$N$22="","",'Client (23)'!$N$22)</f>
        <v/>
      </c>
      <c r="Y66" s="6" t="str">
        <f>IF('Client (24)'!$N$22="","",'Client (24)'!$N$22)</f>
        <v/>
      </c>
      <c r="Z66" s="6" t="str">
        <f>IF('Client (25)'!$N$22="","",'Client (25)'!$N$22)</f>
        <v/>
      </c>
    </row>
    <row r="67" spans="1:26" x14ac:dyDescent="0.3">
      <c r="A67" s="91" t="s">
        <v>40</v>
      </c>
      <c r="B67" s="6" t="str">
        <f>IF('Client (1)'!$N$23="","",'Client (1)'!$N$23)</f>
        <v/>
      </c>
      <c r="C67" s="6" t="str">
        <f>IF('Client (2)'!$N$23="","",'Client (2)'!$N$23)</f>
        <v/>
      </c>
      <c r="D67" s="6" t="str">
        <f>IF('Client (3)'!$N$23="","",'Client (3)'!$N$23)</f>
        <v/>
      </c>
      <c r="E67" s="6" t="str">
        <f>IF('Client (4)'!$N$23="","",'Client (4)'!$N$23)</f>
        <v/>
      </c>
      <c r="F67" s="6" t="str">
        <f>IF('Client (5)'!$N$23="","",'Client (5)'!$N$23)</f>
        <v/>
      </c>
      <c r="G67" s="6" t="str">
        <f>IF('Client (6)'!$N$23="","",'Client (6)'!$N$23)</f>
        <v/>
      </c>
      <c r="H67" s="6" t="str">
        <f>IF('Client (7)'!$N$23="","",'Client (7)'!$N$23)</f>
        <v/>
      </c>
      <c r="I67" s="6" t="str">
        <f>IF('Client (8)'!$N$23="","",'Client (8)'!$N$23)</f>
        <v/>
      </c>
      <c r="J67" s="6" t="str">
        <f>IF('Client (9)'!$N$23="","",'Client (9)'!$N$23)</f>
        <v/>
      </c>
      <c r="K67" s="6" t="str">
        <f>IF('Client (10)'!$N$23="","",'Client (10)'!$N$23)</f>
        <v/>
      </c>
      <c r="L67" s="6" t="str">
        <f>IF('Client (11)'!$N$23="","",'Client (11)'!$N$23)</f>
        <v/>
      </c>
      <c r="M67" s="6" t="str">
        <f>IF('Client (12)'!$N$23="","",'Client (12)'!$N$23)</f>
        <v/>
      </c>
      <c r="N67" s="6" t="str">
        <f>IF('Client (13)'!$N$23="","",'Client (13)'!$N$23)</f>
        <v/>
      </c>
      <c r="O67" s="6" t="str">
        <f>IF('Client (14)'!$N$23="","",'Client (14)'!$N$23)</f>
        <v/>
      </c>
      <c r="P67" s="6" t="str">
        <f>IF('Client (15)'!$N$23="","",'Client (15)'!$N$23)</f>
        <v/>
      </c>
      <c r="Q67" s="6" t="str">
        <f>IF('Client (16)'!$N$23="","",'Client (16)'!$N$23)</f>
        <v/>
      </c>
      <c r="R67" s="6" t="str">
        <f>IF('Client (17)'!$N$23="","",'Client (17)'!$N$23)</f>
        <v/>
      </c>
      <c r="S67" s="6" t="str">
        <f>IF('Client (18)'!$N$23="","",'Client (18)'!$N$23)</f>
        <v/>
      </c>
      <c r="T67" s="6" t="str">
        <f>IF('Client (19)'!$N$23="","",'Client (19)'!$N$23)</f>
        <v/>
      </c>
      <c r="U67" s="6" t="str">
        <f>IF('Client (20)'!$N$23="","",'Client (20)'!$N$23)</f>
        <v/>
      </c>
      <c r="V67" s="6" t="str">
        <f>IF('Client (21)'!$N$23="","",'Client (21)'!$N$23)</f>
        <v/>
      </c>
      <c r="W67" s="6" t="str">
        <f>IF('Client (22)'!$N$23="","",'Client (22)'!$N$23)</f>
        <v/>
      </c>
      <c r="X67" s="6" t="str">
        <f>IF('Client (23)'!$N$23="","",'Client (23)'!$N$23)</f>
        <v/>
      </c>
      <c r="Y67" s="6" t="str">
        <f>IF('Client (24)'!$N$23="","",'Client (24)'!$N$23)</f>
        <v/>
      </c>
      <c r="Z67" s="6" t="str">
        <f>IF('Client (25)'!$N$23="","",'Client (25)'!$N$23)</f>
        <v/>
      </c>
    </row>
    <row r="68" spans="1:26" x14ac:dyDescent="0.3">
      <c r="A68" s="91" t="s">
        <v>122</v>
      </c>
      <c r="B68" s="6" t="str">
        <f>IF('Client (1)'!$N$24="","",'Client (1)'!$N$24)</f>
        <v/>
      </c>
      <c r="C68" s="6" t="str">
        <f>IF('Client (2)'!$N$24="","",'Client (2)'!$N$24)</f>
        <v/>
      </c>
      <c r="D68" s="6" t="str">
        <f>IF('Client (3)'!$N$24="","",'Client (3)'!$N$24)</f>
        <v/>
      </c>
      <c r="E68" s="6" t="str">
        <f>IF('Client (4)'!$N$24="","",'Client (4)'!$N$24)</f>
        <v/>
      </c>
      <c r="F68" s="6" t="str">
        <f>IF('Client (5)'!$N$24="","",'Client (5)'!$N$24)</f>
        <v/>
      </c>
      <c r="G68" s="6" t="str">
        <f>IF('Client (6)'!$N$24="","",'Client (6)'!$N$24)</f>
        <v/>
      </c>
      <c r="H68" s="6" t="str">
        <f>IF('Client (7)'!$N$24="","",'Client (7)'!$N$24)</f>
        <v/>
      </c>
      <c r="I68" s="6" t="str">
        <f>IF('Client (8)'!$N$24="","",'Client (8)'!$N$24)</f>
        <v/>
      </c>
      <c r="J68" s="6" t="str">
        <f>IF('Client (9)'!$N$24="","",'Client (9)'!$N$24)</f>
        <v/>
      </c>
      <c r="K68" s="6" t="str">
        <f>IF('Client (10)'!$N$24="","",'Client (10)'!$N$24)</f>
        <v/>
      </c>
      <c r="L68" s="6" t="str">
        <f>IF('Client (11)'!$N$24="","",'Client (11)'!$N$24)</f>
        <v/>
      </c>
      <c r="M68" s="6" t="str">
        <f>IF('Client (12)'!$N$24="","",'Client (12)'!$N$24)</f>
        <v/>
      </c>
      <c r="N68" s="6" t="str">
        <f>IF('Client (13)'!$N$24="","",'Client (13)'!$N$24)</f>
        <v/>
      </c>
      <c r="O68" s="6" t="str">
        <f>IF('Client (14)'!$N$24="","",'Client (14)'!$N$24)</f>
        <v/>
      </c>
      <c r="P68" s="6" t="str">
        <f>IF('Client (15)'!$N$24="","",'Client (15)'!$N$24)</f>
        <v/>
      </c>
      <c r="Q68" s="6" t="str">
        <f>IF('Client (16)'!$N$24="","",'Client (16)'!$N$24)</f>
        <v/>
      </c>
      <c r="R68" s="6" t="str">
        <f>IF('Client (17)'!$N$24="","",'Client (17)'!$N$24)</f>
        <v/>
      </c>
      <c r="S68" s="6" t="str">
        <f>IF('Client (18)'!$N$24="","",'Client (18)'!$N$24)</f>
        <v/>
      </c>
      <c r="T68" s="6" t="str">
        <f>IF('Client (19)'!$N$24="","",'Client (19)'!$N$24)</f>
        <v/>
      </c>
      <c r="U68" s="6" t="str">
        <f>IF('Client (20)'!$N$24="","",'Client (20)'!$N$24)</f>
        <v/>
      </c>
      <c r="V68" s="6" t="str">
        <f>IF('Client (21)'!$N$24="","",'Client (21)'!$N$24)</f>
        <v/>
      </c>
      <c r="W68" s="6" t="str">
        <f>IF('Client (22)'!$N$24="","",'Client (22)'!$N$24)</f>
        <v/>
      </c>
      <c r="X68" s="6" t="str">
        <f>IF('Client (23)'!$N$24="","",'Client (23)'!$N$24)</f>
        <v/>
      </c>
      <c r="Y68" s="6" t="str">
        <f>IF('Client (24)'!$N$24="","",'Client (24)'!$N$24)</f>
        <v/>
      </c>
      <c r="Z68" s="6" t="str">
        <f>IF('Client (25)'!$N$24="","",'Client (25)'!$N$24)</f>
        <v/>
      </c>
    </row>
    <row r="69" spans="1:26" x14ac:dyDescent="0.3">
      <c r="A69" s="91" t="s">
        <v>41</v>
      </c>
      <c r="B69" s="6" t="str">
        <f>IF('Client (1)'!$N$25="","",'Client (1)'!$N$25)</f>
        <v/>
      </c>
      <c r="C69" s="6" t="str">
        <f>IF('Client (2)'!$N$25="","",'Client (2)'!$N$25)</f>
        <v/>
      </c>
      <c r="D69" s="6" t="str">
        <f>IF('Client (3)'!$N$25="","",'Client (3)'!$N$25)</f>
        <v/>
      </c>
      <c r="E69" s="6" t="str">
        <f>IF('Client (4)'!$N$25="","",'Client (4)'!$N$25)</f>
        <v/>
      </c>
      <c r="F69" s="6" t="str">
        <f>IF('Client (5)'!$N$25="","",'Client (5)'!$N$25)</f>
        <v/>
      </c>
      <c r="G69" s="6" t="str">
        <f>IF('Client (6)'!$N$25="","",'Client (6)'!$N$25)</f>
        <v/>
      </c>
      <c r="H69" s="6" t="str">
        <f>IF('Client (7)'!$N$25="","",'Client (7)'!$N$25)</f>
        <v/>
      </c>
      <c r="I69" s="6" t="str">
        <f>IF('Client (8)'!$N$25="","",'Client (8)'!$N$25)</f>
        <v/>
      </c>
      <c r="J69" s="6" t="str">
        <f>IF('Client (9)'!$N$25="","",'Client (9)'!$N$25)</f>
        <v/>
      </c>
      <c r="K69" s="6" t="str">
        <f>IF('Client (10)'!$N$25="","",'Client (10)'!$N$25)</f>
        <v/>
      </c>
      <c r="L69" s="6" t="str">
        <f>IF('Client (11)'!$N$25="","",'Client (11)'!$N$25)</f>
        <v/>
      </c>
      <c r="M69" s="6" t="str">
        <f>IF('Client (12)'!$N$25="","",'Client (12)'!$N$25)</f>
        <v/>
      </c>
      <c r="N69" s="6" t="str">
        <f>IF('Client (13)'!$N$25="","",'Client (13)'!$N$25)</f>
        <v/>
      </c>
      <c r="O69" s="6" t="str">
        <f>IF('Client (14)'!$N$25="","",'Client (14)'!$N$25)</f>
        <v/>
      </c>
      <c r="P69" s="6" t="str">
        <f>IF('Client (15)'!$N$25="","",'Client (15)'!$N$25)</f>
        <v/>
      </c>
      <c r="Q69" s="6" t="str">
        <f>IF('Client (16)'!$N$25="","",'Client (16)'!$N$25)</f>
        <v/>
      </c>
      <c r="R69" s="6" t="str">
        <f>IF('Client (17)'!$N$25="","",'Client (17)'!$N$25)</f>
        <v/>
      </c>
      <c r="S69" s="6" t="str">
        <f>IF('Client (18)'!$N$25="","",'Client (18)'!$N$25)</f>
        <v/>
      </c>
      <c r="T69" s="6" t="str">
        <f>IF('Client (19)'!$N$25="","",'Client (19)'!$N$25)</f>
        <v/>
      </c>
      <c r="U69" s="6" t="str">
        <f>IF('Client (20)'!$N$25="","",'Client (20)'!$N$25)</f>
        <v/>
      </c>
      <c r="V69" s="6" t="str">
        <f>IF('Client (21)'!$N$25="","",'Client (21)'!$N$25)</f>
        <v/>
      </c>
      <c r="W69" s="6" t="str">
        <f>IF('Client (22)'!$N$25="","",'Client (22)'!$N$25)</f>
        <v/>
      </c>
      <c r="X69" s="6" t="str">
        <f>IF('Client (23)'!$N$25="","",'Client (23)'!$N$25)</f>
        <v/>
      </c>
      <c r="Y69" s="6" t="str">
        <f>IF('Client (24)'!$N$25="","",'Client (24)'!$N$25)</f>
        <v/>
      </c>
      <c r="Z69" s="6" t="str">
        <f>IF('Client (25)'!$N$25="","",'Client (25)'!$N$25)</f>
        <v/>
      </c>
    </row>
    <row r="70" spans="1:26" x14ac:dyDescent="0.3">
      <c r="A70" s="91" t="s">
        <v>42</v>
      </c>
      <c r="B70" s="6" t="str">
        <f>IF('Client (1)'!$N$26="","",'Client (1)'!$N$26)</f>
        <v/>
      </c>
      <c r="C70" s="6" t="str">
        <f>IF('Client (2)'!$N$26="","",'Client (2)'!$N$26)</f>
        <v/>
      </c>
      <c r="D70" s="6" t="str">
        <f>IF('Client (3)'!$N$26="","",'Client (3)'!$N$26)</f>
        <v/>
      </c>
      <c r="E70" s="6" t="str">
        <f>IF('Client (4)'!$N$26="","",'Client (4)'!$N$26)</f>
        <v/>
      </c>
      <c r="F70" s="6" t="str">
        <f>IF('Client (5)'!$N$26="","",'Client (5)'!$N$26)</f>
        <v/>
      </c>
      <c r="G70" s="6" t="str">
        <f>IF('Client (6)'!$N$26="","",'Client (6)'!$N$26)</f>
        <v/>
      </c>
      <c r="H70" s="6" t="str">
        <f>IF('Client (7)'!$N$26="","",'Client (7)'!$N$26)</f>
        <v/>
      </c>
      <c r="I70" s="6" t="str">
        <f>IF('Client (8)'!$N$26="","",'Client (8)'!$N$26)</f>
        <v/>
      </c>
      <c r="J70" s="6" t="str">
        <f>IF('Client (9)'!$N$26="","",'Client (9)'!$N$26)</f>
        <v/>
      </c>
      <c r="K70" s="6" t="str">
        <f>IF('Client (10)'!$N$26="","",'Client (10)'!$N$26)</f>
        <v/>
      </c>
      <c r="L70" s="6" t="str">
        <f>IF('Client (11)'!$N$26="","",'Client (11)'!$N$26)</f>
        <v/>
      </c>
      <c r="M70" s="6" t="str">
        <f>IF('Client (12)'!$N$26="","",'Client (12)'!$N$26)</f>
        <v/>
      </c>
      <c r="N70" s="6" t="str">
        <f>IF('Client (13)'!$N$26="","",'Client (13)'!$N$26)</f>
        <v/>
      </c>
      <c r="O70" s="6" t="str">
        <f>IF('Client (14)'!$N$26="","",'Client (14)'!$N$26)</f>
        <v/>
      </c>
      <c r="P70" s="6" t="str">
        <f>IF('Client (15)'!$N$26="","",'Client (15)'!$N$26)</f>
        <v/>
      </c>
      <c r="Q70" s="6" t="str">
        <f>IF('Client (16)'!$N$26="","",'Client (16)'!$N$26)</f>
        <v/>
      </c>
      <c r="R70" s="6" t="str">
        <f>IF('Client (17)'!$N$26="","",'Client (17)'!$N$26)</f>
        <v/>
      </c>
      <c r="S70" s="6" t="str">
        <f>IF('Client (18)'!$N$26="","",'Client (18)'!$N$26)</f>
        <v/>
      </c>
      <c r="T70" s="6" t="str">
        <f>IF('Client (19)'!$N$26="","",'Client (19)'!$N$26)</f>
        <v/>
      </c>
      <c r="U70" s="6" t="str">
        <f>IF('Client (20)'!$N$26="","",'Client (20)'!$N$26)</f>
        <v/>
      </c>
      <c r="V70" s="6" t="str">
        <f>IF('Client (21)'!$N$26="","",'Client (21)'!$N$26)</f>
        <v/>
      </c>
      <c r="W70" s="6" t="str">
        <f>IF('Client (22)'!$N$26="","",'Client (22)'!$N$26)</f>
        <v/>
      </c>
      <c r="X70" s="6" t="str">
        <f>IF('Client (23)'!$N$26="","",'Client (23)'!$N$26)</f>
        <v/>
      </c>
      <c r="Y70" s="6" t="str">
        <f>IF('Client (24)'!$N$26="","",'Client (24)'!$N$26)</f>
        <v/>
      </c>
      <c r="Z70" s="6" t="str">
        <f>IF('Client (25)'!$N$26="","",'Client (25)'!$N$26)</f>
        <v/>
      </c>
    </row>
    <row r="71" spans="1:26" x14ac:dyDescent="0.3">
      <c r="A71" s="91" t="s">
        <v>43</v>
      </c>
      <c r="B71" s="6" t="str">
        <f>IF('Client (1)'!$N$27="","",'Client (1)'!$N$27)</f>
        <v/>
      </c>
      <c r="C71" s="6" t="str">
        <f>IF('Client (2)'!$N$27="","",'Client (2)'!$N$27)</f>
        <v/>
      </c>
      <c r="D71" s="6" t="str">
        <f>IF('Client (3)'!$N$27="","",'Client (3)'!$N$27)</f>
        <v/>
      </c>
      <c r="E71" s="6" t="str">
        <f>IF('Client (4)'!$N$27="","",'Client (4)'!$N$27)</f>
        <v/>
      </c>
      <c r="F71" s="6" t="str">
        <f>IF('Client (5)'!$N$27="","",'Client (5)'!$N$27)</f>
        <v/>
      </c>
      <c r="G71" s="6" t="str">
        <f>IF('Client (6)'!$N$27="","",'Client (6)'!$N$27)</f>
        <v/>
      </c>
      <c r="H71" s="6" t="str">
        <f>IF('Client (7)'!$N$27="","",'Client (7)'!$N$27)</f>
        <v/>
      </c>
      <c r="I71" s="6" t="str">
        <f>IF('Client (8)'!$N$27="","",'Client (8)'!$N$27)</f>
        <v/>
      </c>
      <c r="J71" s="6" t="str">
        <f>IF('Client (9)'!$N$27="","",'Client (9)'!$N$27)</f>
        <v/>
      </c>
      <c r="K71" s="6" t="str">
        <f>IF('Client (10)'!$N$27="","",'Client (10)'!$N$27)</f>
        <v/>
      </c>
      <c r="L71" s="6" t="str">
        <f>IF('Client (11)'!$N$27="","",'Client (11)'!$N$27)</f>
        <v/>
      </c>
      <c r="M71" s="6" t="str">
        <f>IF('Client (12)'!$N$27="","",'Client (12)'!$N$27)</f>
        <v/>
      </c>
      <c r="N71" s="6" t="str">
        <f>IF('Client (13)'!$N$27="","",'Client (13)'!$N$27)</f>
        <v/>
      </c>
      <c r="O71" s="6" t="str">
        <f>IF('Client (14)'!$N$27="","",'Client (14)'!$N$27)</f>
        <v/>
      </c>
      <c r="P71" s="6" t="str">
        <f>IF('Client (15)'!$N$27="","",'Client (15)'!$N$27)</f>
        <v/>
      </c>
      <c r="Q71" s="6" t="str">
        <f>IF('Client (16)'!$N$27="","",'Client (16)'!$N$27)</f>
        <v/>
      </c>
      <c r="R71" s="6" t="str">
        <f>IF('Client (17)'!$N$27="","",'Client (17)'!$N$27)</f>
        <v/>
      </c>
      <c r="S71" s="6" t="str">
        <f>IF('Client (18)'!$N$27="","",'Client (18)'!$N$27)</f>
        <v/>
      </c>
      <c r="T71" s="6" t="str">
        <f>IF('Client (19)'!$N$27="","",'Client (19)'!$N$27)</f>
        <v/>
      </c>
      <c r="U71" s="6" t="str">
        <f>IF('Client (20)'!$N$27="","",'Client (20)'!$N$27)</f>
        <v/>
      </c>
      <c r="V71" s="6" t="str">
        <f>IF('Client (21)'!$N$27="","",'Client (21)'!$N$27)</f>
        <v/>
      </c>
      <c r="W71" s="6" t="str">
        <f>IF('Client (22)'!$N$27="","",'Client (22)'!$N$27)</f>
        <v/>
      </c>
      <c r="X71" s="6" t="str">
        <f>IF('Client (23)'!$N$27="","",'Client (23)'!$N$27)</f>
        <v/>
      </c>
      <c r="Y71" s="6" t="str">
        <f>IF('Client (24)'!$N$27="","",'Client (24)'!$N$27)</f>
        <v/>
      </c>
      <c r="Z71" s="6" t="str">
        <f>IF('Client (25)'!$N$27="","",'Client (25)'!$N$27)</f>
        <v/>
      </c>
    </row>
    <row r="72" spans="1:26" x14ac:dyDescent="0.3">
      <c r="A72" s="91" t="s">
        <v>44</v>
      </c>
      <c r="B72" s="6" t="str">
        <f>IF('Client (1)'!$N$28="","",'Client (1)'!$N$28)</f>
        <v/>
      </c>
      <c r="C72" s="6" t="str">
        <f>IF('Client (2)'!$N$28="","",'Client (2)'!$N$28)</f>
        <v/>
      </c>
      <c r="D72" s="6" t="str">
        <f>IF('Client (3)'!$N$28="","",'Client (3)'!$N$28)</f>
        <v/>
      </c>
      <c r="E72" s="6" t="str">
        <f>IF('Client (4)'!$N$28="","",'Client (4)'!$N$28)</f>
        <v/>
      </c>
      <c r="F72" s="6" t="str">
        <f>IF('Client (5)'!$N$28="","",'Client (5)'!$N$28)</f>
        <v/>
      </c>
      <c r="G72" s="6" t="str">
        <f>IF('Client (6)'!$N$28="","",'Client (6)'!$N$28)</f>
        <v/>
      </c>
      <c r="H72" s="6" t="str">
        <f>IF('Client (7)'!$N$28="","",'Client (7)'!$N$28)</f>
        <v/>
      </c>
      <c r="I72" s="6" t="str">
        <f>IF('Client (8)'!$N$28="","",'Client (8)'!$N$28)</f>
        <v/>
      </c>
      <c r="J72" s="6" t="str">
        <f>IF('Client (9)'!$N$28="","",'Client (9)'!$N$28)</f>
        <v/>
      </c>
      <c r="K72" s="6" t="str">
        <f>IF('Client (10)'!$N$28="","",'Client (10)'!$N$28)</f>
        <v/>
      </c>
      <c r="L72" s="6" t="str">
        <f>IF('Client (11)'!$N$28="","",'Client (11)'!$N$28)</f>
        <v/>
      </c>
      <c r="M72" s="6" t="str">
        <f>IF('Client (12)'!$N$28="","",'Client (12)'!$N$28)</f>
        <v/>
      </c>
      <c r="N72" s="6" t="str">
        <f>IF('Client (13)'!$N$28="","",'Client (13)'!$N$28)</f>
        <v/>
      </c>
      <c r="O72" s="6" t="str">
        <f>IF('Client (14)'!$N$28="","",'Client (14)'!$N$28)</f>
        <v/>
      </c>
      <c r="P72" s="6" t="str">
        <f>IF('Client (15)'!$N$28="","",'Client (15)'!$N$28)</f>
        <v/>
      </c>
      <c r="Q72" s="6" t="str">
        <f>IF('Client (16)'!$N$28="","",'Client (16)'!$N$28)</f>
        <v/>
      </c>
      <c r="R72" s="6" t="str">
        <f>IF('Client (17)'!$N$28="","",'Client (17)'!$N$28)</f>
        <v/>
      </c>
      <c r="S72" s="6" t="str">
        <f>IF('Client (18)'!$N$28="","",'Client (18)'!$N$28)</f>
        <v/>
      </c>
      <c r="T72" s="6" t="str">
        <f>IF('Client (19)'!$N$28="","",'Client (19)'!$N$28)</f>
        <v/>
      </c>
      <c r="U72" s="6" t="str">
        <f>IF('Client (20)'!$N$28="","",'Client (20)'!$N$28)</f>
        <v/>
      </c>
      <c r="V72" s="6" t="str">
        <f>IF('Client (21)'!$N$28="","",'Client (21)'!$N$28)</f>
        <v/>
      </c>
      <c r="W72" s="6" t="str">
        <f>IF('Client (22)'!$N$28="","",'Client (22)'!$N$28)</f>
        <v/>
      </c>
      <c r="X72" s="6" t="str">
        <f>IF('Client (23)'!$N$28="","",'Client (23)'!$N$28)</f>
        <v/>
      </c>
      <c r="Y72" s="6" t="str">
        <f>IF('Client (24)'!$N$28="","",'Client (24)'!$N$28)</f>
        <v/>
      </c>
      <c r="Z72" s="6" t="str">
        <f>IF('Client (25)'!$N$28="","",'Client (25)'!$N$28)</f>
        <v/>
      </c>
    </row>
    <row r="73" spans="1:26" x14ac:dyDescent="0.3">
      <c r="A73" s="91" t="s">
        <v>45</v>
      </c>
      <c r="B73" s="6" t="str">
        <f>IF('Client (1)'!$N$29="","",'Client (1)'!$N$29)</f>
        <v/>
      </c>
      <c r="C73" s="6" t="str">
        <f>IF('Client (2)'!$N$29="","",'Client (2)'!$N$29)</f>
        <v/>
      </c>
      <c r="D73" s="6" t="str">
        <f>IF('Client (3)'!$N$29="","",'Client (3)'!$N$29)</f>
        <v/>
      </c>
      <c r="E73" s="6" t="str">
        <f>IF('Client (4)'!$N$29="","",'Client (4)'!$N$29)</f>
        <v/>
      </c>
      <c r="F73" s="6" t="str">
        <f>IF('Client (5)'!$N$29="","",'Client (5)'!$N$29)</f>
        <v/>
      </c>
      <c r="G73" s="6" t="str">
        <f>IF('Client (6)'!$N$29="","",'Client (6)'!$N$29)</f>
        <v/>
      </c>
      <c r="H73" s="6" t="str">
        <f>IF('Client (7)'!$N$29="","",'Client (7)'!$N$29)</f>
        <v/>
      </c>
      <c r="I73" s="6" t="str">
        <f>IF('Client (8)'!$N$29="","",'Client (8)'!$N$29)</f>
        <v/>
      </c>
      <c r="J73" s="6" t="str">
        <f>IF('Client (9)'!$N$29="","",'Client (9)'!$N$29)</f>
        <v/>
      </c>
      <c r="K73" s="6" t="str">
        <f>IF('Client (10)'!$N$29="","",'Client (10)'!$N$29)</f>
        <v/>
      </c>
      <c r="L73" s="6" t="str">
        <f>IF('Client (11)'!$N$29="","",'Client (11)'!$N$29)</f>
        <v/>
      </c>
      <c r="M73" s="6" t="str">
        <f>IF('Client (12)'!$N$29="","",'Client (12)'!$N$29)</f>
        <v/>
      </c>
      <c r="N73" s="6" t="str">
        <f>IF('Client (13)'!$N$29="","",'Client (13)'!$N$29)</f>
        <v/>
      </c>
      <c r="O73" s="6" t="str">
        <f>IF('Client (14)'!$N$29="","",'Client (14)'!$N$29)</f>
        <v/>
      </c>
      <c r="P73" s="6" t="str">
        <f>IF('Client (15)'!$N$29="","",'Client (15)'!$N$29)</f>
        <v/>
      </c>
      <c r="Q73" s="6" t="str">
        <f>IF('Client (16)'!$N$29="","",'Client (16)'!$N$29)</f>
        <v/>
      </c>
      <c r="R73" s="6" t="str">
        <f>IF('Client (17)'!$N$29="","",'Client (17)'!$N$29)</f>
        <v/>
      </c>
      <c r="S73" s="6" t="str">
        <f>IF('Client (18)'!$N$29="","",'Client (18)'!$N$29)</f>
        <v/>
      </c>
      <c r="T73" s="6" t="str">
        <f>IF('Client (19)'!$N$29="","",'Client (19)'!$N$29)</f>
        <v/>
      </c>
      <c r="U73" s="6" t="str">
        <f>IF('Client (20)'!$N$29="","",'Client (20)'!$N$29)</f>
        <v/>
      </c>
      <c r="V73" s="6" t="str">
        <f>IF('Client (21)'!$N$29="","",'Client (21)'!$N$29)</f>
        <v/>
      </c>
      <c r="W73" s="6" t="str">
        <f>IF('Client (22)'!$N$29="","",'Client (22)'!$N$29)</f>
        <v/>
      </c>
      <c r="X73" s="6" t="str">
        <f>IF('Client (23)'!$N$29="","",'Client (23)'!$N$29)</f>
        <v/>
      </c>
      <c r="Y73" s="6" t="str">
        <f>IF('Client (24)'!$N$29="","",'Client (24)'!$N$29)</f>
        <v/>
      </c>
      <c r="Z73" s="6" t="str">
        <f>IF('Client (25)'!$N$29="","",'Client (25)'!$N$29)</f>
        <v/>
      </c>
    </row>
    <row r="74" spans="1:26" x14ac:dyDescent="0.3">
      <c r="A74" s="91" t="s">
        <v>46</v>
      </c>
      <c r="B74" s="6" t="str">
        <f>IF('Client (1)'!$N$30="","",'Client (1)'!$N$30)</f>
        <v/>
      </c>
      <c r="C74" s="6" t="str">
        <f>IF('Client (2)'!$N$30="","",'Client (2)'!$N$30)</f>
        <v/>
      </c>
      <c r="D74" s="6" t="str">
        <f>IF('Client (3)'!$N$30="","",'Client (3)'!$N$30)</f>
        <v/>
      </c>
      <c r="E74" s="6" t="str">
        <f>IF('Client (4)'!$N$30="","",'Client (4)'!$N$30)</f>
        <v/>
      </c>
      <c r="F74" s="6" t="str">
        <f>IF('Client (5)'!$N$30="","",'Client (5)'!$N$30)</f>
        <v/>
      </c>
      <c r="G74" s="6" t="str">
        <f>IF('Client (6)'!$N$30="","",'Client (6)'!$N$30)</f>
        <v/>
      </c>
      <c r="H74" s="6" t="str">
        <f>IF('Client (7)'!$N$30="","",'Client (7)'!$N$30)</f>
        <v/>
      </c>
      <c r="I74" s="6" t="str">
        <f>IF('Client (8)'!$N$30="","",'Client (8)'!$N$30)</f>
        <v/>
      </c>
      <c r="J74" s="6" t="str">
        <f>IF('Client (9)'!$N$30="","",'Client (9)'!$N$30)</f>
        <v/>
      </c>
      <c r="K74" s="6" t="str">
        <f>IF('Client (10)'!$N$30="","",'Client (10)'!$N$30)</f>
        <v/>
      </c>
      <c r="L74" s="6" t="str">
        <f>IF('Client (11)'!$N$30="","",'Client (11)'!$N$30)</f>
        <v/>
      </c>
      <c r="M74" s="6" t="str">
        <f>IF('Client (12)'!$N$30="","",'Client (12)'!$N$30)</f>
        <v/>
      </c>
      <c r="N74" s="6" t="str">
        <f>IF('Client (13)'!$N$30="","",'Client (13)'!$N$30)</f>
        <v/>
      </c>
      <c r="O74" s="6" t="str">
        <f>IF('Client (14)'!$N$30="","",'Client (14)'!$N$30)</f>
        <v/>
      </c>
      <c r="P74" s="6" t="str">
        <f>IF('Client (15)'!$N$30="","",'Client (15)'!$N$30)</f>
        <v/>
      </c>
      <c r="Q74" s="6" t="str">
        <f>IF('Client (16)'!$N$30="","",'Client (16)'!$N$30)</f>
        <v/>
      </c>
      <c r="R74" s="6" t="str">
        <f>IF('Client (17)'!$N$30="","",'Client (17)'!$N$30)</f>
        <v/>
      </c>
      <c r="S74" s="6" t="str">
        <f>IF('Client (18)'!$N$30="","",'Client (18)'!$N$30)</f>
        <v/>
      </c>
      <c r="T74" s="6" t="str">
        <f>IF('Client (19)'!$N$30="","",'Client (19)'!$N$30)</f>
        <v/>
      </c>
      <c r="U74" s="6" t="str">
        <f>IF('Client (20)'!$N$30="","",'Client (20)'!$N$30)</f>
        <v/>
      </c>
      <c r="V74" s="6" t="str">
        <f>IF('Client (21)'!$N$30="","",'Client (21)'!$N$30)</f>
        <v/>
      </c>
      <c r="W74" s="6" t="str">
        <f>IF('Client (22)'!$N$30="","",'Client (22)'!$N$30)</f>
        <v/>
      </c>
      <c r="X74" s="6" t="str">
        <f>IF('Client (23)'!$N$30="","",'Client (23)'!$N$30)</f>
        <v/>
      </c>
      <c r="Y74" s="6" t="str">
        <f>IF('Client (24)'!$N$30="","",'Client (24)'!$N$30)</f>
        <v/>
      </c>
      <c r="Z74" s="6" t="str">
        <f>IF('Client (25)'!$N$30="","",'Client (25)'!$N$30)</f>
        <v/>
      </c>
    </row>
    <row r="75" spans="1:26" x14ac:dyDescent="0.3">
      <c r="A75" s="91" t="s">
        <v>47</v>
      </c>
      <c r="B75" s="6" t="str">
        <f>IF('Client (1)'!$N$32="","",'Client (1)'!$N$32)</f>
        <v/>
      </c>
      <c r="C75" s="6" t="str">
        <f>IF('Client (2)'!$N$32="","",'Client (2)'!$N$32)</f>
        <v/>
      </c>
      <c r="D75" s="6" t="str">
        <f>IF('Client (3)'!$N$32="","",'Client (3)'!$N$32)</f>
        <v/>
      </c>
      <c r="E75" s="6" t="str">
        <f>IF('Client (4)'!$N$32="","",'Client (4)'!$N$32)</f>
        <v/>
      </c>
      <c r="F75" s="6" t="str">
        <f>IF('Client (5)'!$N$32="","",'Client (5)'!$N$32)</f>
        <v/>
      </c>
      <c r="G75" s="6" t="str">
        <f>IF('Client (6)'!$N$32="","",'Client (6)'!$N$32)</f>
        <v/>
      </c>
      <c r="H75" s="6" t="str">
        <f>IF('Client (7)'!$N$32="","",'Client (7)'!$N$32)</f>
        <v/>
      </c>
      <c r="I75" s="6" t="str">
        <f>IF('Client (8)'!$N$32="","",'Client (8)'!$N$32)</f>
        <v/>
      </c>
      <c r="J75" s="6" t="str">
        <f>IF('Client (9)'!$N$32="","",'Client (9)'!$N$32)</f>
        <v/>
      </c>
      <c r="K75" s="6" t="str">
        <f>IF('Client (10)'!$N$32="","",'Client (10)'!$N$32)</f>
        <v/>
      </c>
      <c r="L75" s="6" t="str">
        <f>IF('Client (11)'!$N$32="","",'Client (11)'!$N$32)</f>
        <v/>
      </c>
      <c r="M75" s="6" t="str">
        <f>IF('Client (12)'!$N$32="","",'Client (12)'!$N$32)</f>
        <v/>
      </c>
      <c r="N75" s="6" t="str">
        <f>IF('Client (13)'!$N$32="","",'Client (13)'!$N$32)</f>
        <v/>
      </c>
      <c r="O75" s="6" t="str">
        <f>IF('Client (14)'!$N$32="","",'Client (14)'!$N$32)</f>
        <v/>
      </c>
      <c r="P75" s="6" t="str">
        <f>IF('Client (15)'!$N$32="","",'Client (15)'!$N$32)</f>
        <v/>
      </c>
      <c r="Q75" s="6" t="str">
        <f>IF('Client (16)'!$N$32="","",'Client (16)'!$N$32)</f>
        <v/>
      </c>
      <c r="R75" s="6" t="str">
        <f>IF('Client (17)'!$N$32="","",'Client (17)'!$N$32)</f>
        <v/>
      </c>
      <c r="S75" s="6" t="str">
        <f>IF('Client (18)'!$N$32="","",'Client (18)'!$N$32)</f>
        <v/>
      </c>
      <c r="T75" s="6" t="str">
        <f>IF('Client (19)'!$N$32="","",'Client (19)'!$N$32)</f>
        <v/>
      </c>
      <c r="U75" s="6" t="str">
        <f>IF('Client (20)'!$N$32="","",'Client (20)'!$N$32)</f>
        <v/>
      </c>
      <c r="V75" s="6" t="str">
        <f>IF('Client (21)'!$N$32="","",'Client (21)'!$N$32)</f>
        <v/>
      </c>
      <c r="W75" s="6" t="str">
        <f>IF('Client (22)'!$N$32="","",'Client (22)'!$N$32)</f>
        <v/>
      </c>
      <c r="X75" s="6" t="str">
        <f>IF('Client (23)'!$N$32="","",'Client (23)'!$N$32)</f>
        <v/>
      </c>
      <c r="Y75" s="6" t="str">
        <f>IF('Client (24)'!$N$32="","",'Client (24)'!$N$32)</f>
        <v/>
      </c>
      <c r="Z75" s="6" t="str">
        <f>IF('Client (25)'!$N$32="","",'Client (25)'!$N$32)</f>
        <v/>
      </c>
    </row>
    <row r="76" spans="1:26" x14ac:dyDescent="0.3">
      <c r="A76" s="91" t="s">
        <v>48</v>
      </c>
      <c r="B76" s="6" t="str">
        <f>IF('Client (1)'!$N$33="","",'Client (1)'!$N$33)</f>
        <v/>
      </c>
      <c r="C76" s="6" t="str">
        <f>IF('Client (2)'!$N$33="","",'Client (2)'!$N$33)</f>
        <v/>
      </c>
      <c r="D76" s="6" t="str">
        <f>IF('Client (3)'!$N$33="","",'Client (3)'!$N$33)</f>
        <v/>
      </c>
      <c r="E76" s="6" t="str">
        <f>IF('Client (4)'!$N$33="","",'Client (4)'!$N$33)</f>
        <v/>
      </c>
      <c r="F76" s="6" t="str">
        <f>IF('Client (5)'!$N$33="","",'Client (5)'!$N$33)</f>
        <v/>
      </c>
      <c r="G76" s="6" t="str">
        <f>IF('Client (6)'!$N$33="","",'Client (6)'!$N$33)</f>
        <v/>
      </c>
      <c r="H76" s="6" t="str">
        <f>IF('Client (7)'!$N$33="","",'Client (7)'!$N$33)</f>
        <v/>
      </c>
      <c r="I76" s="6" t="str">
        <f>IF('Client (8)'!$N$33="","",'Client (8)'!$N$33)</f>
        <v/>
      </c>
      <c r="J76" s="6" t="str">
        <f>IF('Client (9)'!$N$33="","",'Client (9)'!$N$33)</f>
        <v/>
      </c>
      <c r="K76" s="6" t="str">
        <f>IF('Client (10)'!$N$33="","",'Client (10)'!$N$33)</f>
        <v/>
      </c>
      <c r="L76" s="6" t="str">
        <f>IF('Client (11)'!$N$33="","",'Client (11)'!$N$33)</f>
        <v/>
      </c>
      <c r="M76" s="6" t="str">
        <f>IF('Client (12)'!$N$33="","",'Client (12)'!$N$33)</f>
        <v/>
      </c>
      <c r="N76" s="6" t="str">
        <f>IF('Client (13)'!$N$33="","",'Client (13)'!$N$33)</f>
        <v/>
      </c>
      <c r="O76" s="6" t="str">
        <f>IF('Client (14)'!$N$33="","",'Client (14)'!$N$33)</f>
        <v/>
      </c>
      <c r="P76" s="6" t="str">
        <f>IF('Client (15)'!$N$33="","",'Client (15)'!$N$33)</f>
        <v/>
      </c>
      <c r="Q76" s="6" t="str">
        <f>IF('Client (16)'!$N$33="","",'Client (16)'!$N$33)</f>
        <v/>
      </c>
      <c r="R76" s="6" t="str">
        <f>IF('Client (17)'!$N$33="","",'Client (17)'!$N$33)</f>
        <v/>
      </c>
      <c r="S76" s="6" t="str">
        <f>IF('Client (18)'!$N$33="","",'Client (18)'!$N$33)</f>
        <v/>
      </c>
      <c r="T76" s="6" t="str">
        <f>IF('Client (19)'!$N$33="","",'Client (19)'!$N$33)</f>
        <v/>
      </c>
      <c r="U76" s="6" t="str">
        <f>IF('Client (20)'!$N$33="","",'Client (20)'!$N$33)</f>
        <v/>
      </c>
      <c r="V76" s="6" t="str">
        <f>IF('Client (21)'!$N$33="","",'Client (21)'!$N$33)</f>
        <v/>
      </c>
      <c r="W76" s="6" t="str">
        <f>IF('Client (22)'!$N$33="","",'Client (22)'!$N$33)</f>
        <v/>
      </c>
      <c r="X76" s="6" t="str">
        <f>IF('Client (23)'!$N$33="","",'Client (23)'!$N$33)</f>
        <v/>
      </c>
      <c r="Y76" s="6" t="str">
        <f>IF('Client (24)'!$N$33="","",'Client (24)'!$N$33)</f>
        <v/>
      </c>
      <c r="Z76" s="6" t="str">
        <f>IF('Client (25)'!$N$33="","",'Client (25)'!$N$33)</f>
        <v/>
      </c>
    </row>
    <row r="77" spans="1:26" x14ac:dyDescent="0.3">
      <c r="A77" s="91" t="s">
        <v>49</v>
      </c>
      <c r="B77" s="6" t="str">
        <f>IF('Client (1)'!$N$34="","",'Client (1)'!$N$34)</f>
        <v/>
      </c>
      <c r="C77" s="6" t="str">
        <f>IF('Client (2)'!$N$34="","",'Client (2)'!$N$34)</f>
        <v/>
      </c>
      <c r="D77" s="6" t="str">
        <f>IF('Client (3)'!$N$34="","",'Client (3)'!$N$34)</f>
        <v/>
      </c>
      <c r="E77" s="6" t="str">
        <f>IF('Client (4)'!$N$34="","",'Client (4)'!$N$34)</f>
        <v/>
      </c>
      <c r="F77" s="6" t="str">
        <f>IF('Client (5)'!$N$34="","",'Client (5)'!$N$34)</f>
        <v/>
      </c>
      <c r="G77" s="6" t="str">
        <f>IF('Client (6)'!$N$34="","",'Client (6)'!$N$34)</f>
        <v/>
      </c>
      <c r="H77" s="6" t="str">
        <f>IF('Client (7)'!$N$34="","",'Client (7)'!$N$34)</f>
        <v/>
      </c>
      <c r="I77" s="6" t="str">
        <f>IF('Client (8)'!$N$34="","",'Client (8)'!$N$34)</f>
        <v/>
      </c>
      <c r="J77" s="6" t="str">
        <f>IF('Client (9)'!$N$34="","",'Client (9)'!$N$34)</f>
        <v/>
      </c>
      <c r="K77" s="6" t="str">
        <f>IF('Client (10)'!$N$34="","",'Client (10)'!$N$34)</f>
        <v/>
      </c>
      <c r="L77" s="6" t="str">
        <f>IF('Client (11)'!$N$34="","",'Client (11)'!$N$34)</f>
        <v/>
      </c>
      <c r="M77" s="6" t="str">
        <f>IF('Client (12)'!$N$34="","",'Client (12)'!$N$34)</f>
        <v/>
      </c>
      <c r="N77" s="6" t="str">
        <f>IF('Client (13)'!$N$34="","",'Client (13)'!$N$34)</f>
        <v/>
      </c>
      <c r="O77" s="6" t="str">
        <f>IF('Client (14)'!$N$34="","",'Client (14)'!$N$34)</f>
        <v/>
      </c>
      <c r="P77" s="6" t="str">
        <f>IF('Client (15)'!$N$34="","",'Client (15)'!$N$34)</f>
        <v/>
      </c>
      <c r="Q77" s="6" t="str">
        <f>IF('Client (16)'!$N$34="","",'Client (16)'!$N$34)</f>
        <v/>
      </c>
      <c r="R77" s="6" t="str">
        <f>IF('Client (17)'!$N$34="","",'Client (17)'!$N$34)</f>
        <v/>
      </c>
      <c r="S77" s="6" t="str">
        <f>IF('Client (18)'!$N$34="","",'Client (18)'!$N$34)</f>
        <v/>
      </c>
      <c r="T77" s="6" t="str">
        <f>IF('Client (19)'!$N$34="","",'Client (19)'!$N$34)</f>
        <v/>
      </c>
      <c r="U77" s="6" t="str">
        <f>IF('Client (20)'!$N$34="","",'Client (20)'!$N$34)</f>
        <v/>
      </c>
      <c r="V77" s="6" t="str">
        <f>IF('Client (21)'!$N$34="","",'Client (21)'!$N$34)</f>
        <v/>
      </c>
      <c r="W77" s="6" t="str">
        <f>IF('Client (22)'!$N$34="","",'Client (22)'!$N$34)</f>
        <v/>
      </c>
      <c r="X77" s="6" t="str">
        <f>IF('Client (23)'!$N$34="","",'Client (23)'!$N$34)</f>
        <v/>
      </c>
      <c r="Y77" s="6" t="str">
        <f>IF('Client (24)'!$N$34="","",'Client (24)'!$N$34)</f>
        <v/>
      </c>
      <c r="Z77" s="6" t="str">
        <f>IF('Client (25)'!$N$34="","",'Client (25)'!$N$34)</f>
        <v/>
      </c>
    </row>
    <row r="78" spans="1:26" x14ac:dyDescent="0.3">
      <c r="A78" s="91" t="s">
        <v>50</v>
      </c>
      <c r="B78" s="6" t="str">
        <f>IF('Client (1)'!$N$35="","",'Client (1)'!$N$35)</f>
        <v/>
      </c>
      <c r="C78" s="6" t="str">
        <f>IF('Client (2)'!$N$35="","",'Client (2)'!$N$35)</f>
        <v/>
      </c>
      <c r="D78" s="6" t="str">
        <f>IF('Client (3)'!$N$35="","",'Client (3)'!$N$35)</f>
        <v/>
      </c>
      <c r="E78" s="6" t="str">
        <f>IF('Client (4)'!$N$35="","",'Client (4)'!$N$35)</f>
        <v/>
      </c>
      <c r="F78" s="6" t="str">
        <f>IF('Client (5)'!$N$35="","",'Client (5)'!$N$35)</f>
        <v/>
      </c>
      <c r="G78" s="6" t="str">
        <f>IF('Client (6)'!$N$35="","",'Client (6)'!$N$35)</f>
        <v/>
      </c>
      <c r="H78" s="6" t="str">
        <f>IF('Client (7)'!$N$35="","",'Client (7)'!$N$35)</f>
        <v/>
      </c>
      <c r="I78" s="6" t="str">
        <f>IF('Client (8)'!$N$35="","",'Client (8)'!$N$35)</f>
        <v/>
      </c>
      <c r="J78" s="6" t="str">
        <f>IF('Client (9)'!$N$35="","",'Client (9)'!$N$35)</f>
        <v/>
      </c>
      <c r="K78" s="6" t="str">
        <f>IF('Client (10)'!$N$35="","",'Client (10)'!$N$35)</f>
        <v/>
      </c>
      <c r="L78" s="6" t="str">
        <f>IF('Client (11)'!$N$35="","",'Client (11)'!$N$35)</f>
        <v/>
      </c>
      <c r="M78" s="6" t="str">
        <f>IF('Client (12)'!$N$35="","",'Client (12)'!$N$35)</f>
        <v/>
      </c>
      <c r="N78" s="6" t="str">
        <f>IF('Client (13)'!$N$35="","",'Client (13)'!$N$35)</f>
        <v/>
      </c>
      <c r="O78" s="6" t="str">
        <f>IF('Client (14)'!$N$35="","",'Client (14)'!$N$35)</f>
        <v/>
      </c>
      <c r="P78" s="6" t="str">
        <f>IF('Client (15)'!$N$35="","",'Client (15)'!$N$35)</f>
        <v/>
      </c>
      <c r="Q78" s="6" t="str">
        <f>IF('Client (16)'!$N$35="","",'Client (16)'!$N$35)</f>
        <v/>
      </c>
      <c r="R78" s="6" t="str">
        <f>IF('Client (17)'!$N$35="","",'Client (17)'!$N$35)</f>
        <v/>
      </c>
      <c r="S78" s="6" t="str">
        <f>IF('Client (18)'!$N$35="","",'Client (18)'!$N$35)</f>
        <v/>
      </c>
      <c r="T78" s="6" t="str">
        <f>IF('Client (19)'!$N$35="","",'Client (19)'!$N$35)</f>
        <v/>
      </c>
      <c r="U78" s="6" t="str">
        <f>IF('Client (20)'!$N$35="","",'Client (20)'!$N$35)</f>
        <v/>
      </c>
      <c r="V78" s="6" t="str">
        <f>IF('Client (21)'!$N$35="","",'Client (21)'!$N$35)</f>
        <v/>
      </c>
      <c r="W78" s="6" t="str">
        <f>IF('Client (22)'!$N$35="","",'Client (22)'!$N$35)</f>
        <v/>
      </c>
      <c r="X78" s="6" t="str">
        <f>IF('Client (23)'!$N$35="","",'Client (23)'!$N$35)</f>
        <v/>
      </c>
      <c r="Y78" s="6" t="str">
        <f>IF('Client (24)'!$N$35="","",'Client (24)'!$N$35)</f>
        <v/>
      </c>
      <c r="Z78" s="6" t="str">
        <f>IF('Client (25)'!$N$35="","",'Client (25)'!$N$35)</f>
        <v/>
      </c>
    </row>
    <row r="79" spans="1:26" x14ac:dyDescent="0.3">
      <c r="A79" s="91" t="s">
        <v>51</v>
      </c>
      <c r="B79" s="6" t="str">
        <f>IF('Client (1)'!$N$36="","",'Client (1)'!$N$36)</f>
        <v/>
      </c>
      <c r="C79" s="6" t="str">
        <f>IF('Client (2)'!$N$36="","",'Client (2)'!$N$36)</f>
        <v/>
      </c>
      <c r="D79" s="6" t="str">
        <f>IF('Client (3)'!$N$36="","",'Client (3)'!$N$36)</f>
        <v/>
      </c>
      <c r="E79" s="6" t="str">
        <f>IF('Client (4)'!$N$36="","",'Client (4)'!$N$36)</f>
        <v/>
      </c>
      <c r="F79" s="6" t="str">
        <f>IF('Client (5)'!$N$36="","",'Client (5)'!$N$36)</f>
        <v/>
      </c>
      <c r="G79" s="6" t="str">
        <f>IF('Client (6)'!$N$36="","",'Client (6)'!$N$36)</f>
        <v/>
      </c>
      <c r="H79" s="6" t="str">
        <f>IF('Client (7)'!$N$36="","",'Client (7)'!$N$36)</f>
        <v/>
      </c>
      <c r="I79" s="6" t="str">
        <f>IF('Client (8)'!$N$36="","",'Client (8)'!$N$36)</f>
        <v/>
      </c>
      <c r="J79" s="6" t="str">
        <f>IF('Client (9)'!$N$36="","",'Client (9)'!$N$36)</f>
        <v/>
      </c>
      <c r="K79" s="6" t="str">
        <f>IF('Client (10)'!$N$36="","",'Client (10)'!$N$36)</f>
        <v/>
      </c>
      <c r="L79" s="6" t="str">
        <f>IF('Client (11)'!$N$36="","",'Client (11)'!$N$36)</f>
        <v/>
      </c>
      <c r="M79" s="6" t="str">
        <f>IF('Client (12)'!$N$36="","",'Client (12)'!$N$36)</f>
        <v/>
      </c>
      <c r="N79" s="6" t="str">
        <f>IF('Client (13)'!$N$36="","",'Client (13)'!$N$36)</f>
        <v/>
      </c>
      <c r="O79" s="6" t="str">
        <f>IF('Client (14)'!$N$36="","",'Client (14)'!$N$36)</f>
        <v/>
      </c>
      <c r="P79" s="6" t="str">
        <f>IF('Client (15)'!$N$36="","",'Client (15)'!$N$36)</f>
        <v/>
      </c>
      <c r="Q79" s="6" t="str">
        <f>IF('Client (16)'!$N$36="","",'Client (16)'!$N$36)</f>
        <v/>
      </c>
      <c r="R79" s="6" t="str">
        <f>IF('Client (17)'!$N$36="","",'Client (17)'!$N$36)</f>
        <v/>
      </c>
      <c r="S79" s="6" t="str">
        <f>IF('Client (18)'!$N$36="","",'Client (18)'!$N$36)</f>
        <v/>
      </c>
      <c r="T79" s="6" t="str">
        <f>IF('Client (19)'!$N$36="","",'Client (19)'!$N$36)</f>
        <v/>
      </c>
      <c r="U79" s="6" t="str">
        <f>IF('Client (20)'!$N$36="","",'Client (20)'!$N$36)</f>
        <v/>
      </c>
      <c r="V79" s="6" t="str">
        <f>IF('Client (21)'!$N$36="","",'Client (21)'!$N$36)</f>
        <v/>
      </c>
      <c r="W79" s="6" t="str">
        <f>IF('Client (22)'!$N$36="","",'Client (22)'!$N$36)</f>
        <v/>
      </c>
      <c r="X79" s="6" t="str">
        <f>IF('Client (23)'!$N$36="","",'Client (23)'!$N$36)</f>
        <v/>
      </c>
      <c r="Y79" s="6" t="str">
        <f>IF('Client (24)'!$N$36="","",'Client (24)'!$N$36)</f>
        <v/>
      </c>
      <c r="Z79" s="6" t="str">
        <f>IF('Client (25)'!$N$36="","",'Client (25)'!$N$36)</f>
        <v/>
      </c>
    </row>
    <row r="80" spans="1:26" x14ac:dyDescent="0.3">
      <c r="A80" s="91" t="s">
        <v>52</v>
      </c>
      <c r="B80" s="6" t="str">
        <f>IF('Client (1)'!$N$37="","",'Client (1)'!$N$37)</f>
        <v/>
      </c>
      <c r="C80" s="6" t="str">
        <f>IF('Client (2)'!$N$37="","",'Client (2)'!$N$37)</f>
        <v/>
      </c>
      <c r="D80" s="6" t="str">
        <f>IF('Client (3)'!$N$37="","",'Client (3)'!$N$37)</f>
        <v/>
      </c>
      <c r="E80" s="6" t="str">
        <f>IF('Client (4)'!$N$37="","",'Client (4)'!$N$37)</f>
        <v/>
      </c>
      <c r="F80" s="6" t="str">
        <f>IF('Client (5)'!$N$37="","",'Client (5)'!$N$37)</f>
        <v/>
      </c>
      <c r="G80" s="6" t="str">
        <f>IF('Client (6)'!$N$37="","",'Client (6)'!$N$37)</f>
        <v/>
      </c>
      <c r="H80" s="6" t="str">
        <f>IF('Client (7)'!$N$37="","",'Client (7)'!$N$37)</f>
        <v/>
      </c>
      <c r="I80" s="6" t="str">
        <f>IF('Client (8)'!$N$37="","",'Client (8)'!$N$37)</f>
        <v/>
      </c>
      <c r="J80" s="6" t="str">
        <f>IF('Client (9)'!$N$37="","",'Client (9)'!$N$37)</f>
        <v/>
      </c>
      <c r="K80" s="6" t="str">
        <f>IF('Client (10)'!$N$37="","",'Client (10)'!$N$37)</f>
        <v/>
      </c>
      <c r="L80" s="6" t="str">
        <f>IF('Client (11)'!$N$37="","",'Client (11)'!$N$37)</f>
        <v/>
      </c>
      <c r="M80" s="6" t="str">
        <f>IF('Client (12)'!$N$37="","",'Client (12)'!$N$37)</f>
        <v/>
      </c>
      <c r="N80" s="6" t="str">
        <f>IF('Client (13)'!$N$37="","",'Client (13)'!$N$37)</f>
        <v/>
      </c>
      <c r="O80" s="6" t="str">
        <f>IF('Client (14)'!$N$37="","",'Client (14)'!$N$37)</f>
        <v/>
      </c>
      <c r="P80" s="6" t="str">
        <f>IF('Client (15)'!$N$37="","",'Client (15)'!$N$37)</f>
        <v/>
      </c>
      <c r="Q80" s="6" t="str">
        <f>IF('Client (16)'!$N$37="","",'Client (16)'!$N$37)</f>
        <v/>
      </c>
      <c r="R80" s="6" t="str">
        <f>IF('Client (17)'!$N$37="","",'Client (17)'!$N$37)</f>
        <v/>
      </c>
      <c r="S80" s="6" t="str">
        <f>IF('Client (18)'!$N$37="","",'Client (18)'!$N$37)</f>
        <v/>
      </c>
      <c r="T80" s="6" t="str">
        <f>IF('Client (19)'!$N$37="","",'Client (19)'!$N$37)</f>
        <v/>
      </c>
      <c r="U80" s="6" t="str">
        <f>IF('Client (20)'!$N$37="","",'Client (20)'!$N$37)</f>
        <v/>
      </c>
      <c r="V80" s="6" t="str">
        <f>IF('Client (21)'!$N$37="","",'Client (21)'!$N$37)</f>
        <v/>
      </c>
      <c r="W80" s="6" t="str">
        <f>IF('Client (22)'!$N$37="","",'Client (22)'!$N$37)</f>
        <v/>
      </c>
      <c r="X80" s="6" t="str">
        <f>IF('Client (23)'!$N$37="","",'Client (23)'!$N$37)</f>
        <v/>
      </c>
      <c r="Y80" s="6" t="str">
        <f>IF('Client (24)'!$N$37="","",'Client (24)'!$N$37)</f>
        <v/>
      </c>
      <c r="Z80" s="6" t="str">
        <f>IF('Client (25)'!$N$37="","",'Client (25)'!$N$37)</f>
        <v/>
      </c>
    </row>
    <row r="81" spans="1:26" x14ac:dyDescent="0.3">
      <c r="A81" s="91" t="s">
        <v>53</v>
      </c>
      <c r="B81" s="6" t="str">
        <f>IF('Client (1)'!$N$38="","",'Client (1)'!$N$38)</f>
        <v/>
      </c>
      <c r="C81" s="6" t="str">
        <f>IF('Client (2)'!$N$38="","",'Client (2)'!$N$38)</f>
        <v/>
      </c>
      <c r="D81" s="6" t="str">
        <f>IF('Client (3)'!$N$38="","",'Client (3)'!$N$38)</f>
        <v/>
      </c>
      <c r="E81" s="6" t="str">
        <f>IF('Client (4)'!$N$38="","",'Client (4)'!$N$38)</f>
        <v/>
      </c>
      <c r="F81" s="6" t="str">
        <f>IF('Client (5)'!$N$38="","",'Client (5)'!$N$38)</f>
        <v/>
      </c>
      <c r="G81" s="6" t="str">
        <f>IF('Client (6)'!$N$38="","",'Client (6)'!$N$38)</f>
        <v/>
      </c>
      <c r="H81" s="6" t="str">
        <f>IF('Client (7)'!$N$38="","",'Client (7)'!$N$38)</f>
        <v/>
      </c>
      <c r="I81" s="6" t="str">
        <f>IF('Client (8)'!$N$38="","",'Client (8)'!$N$38)</f>
        <v/>
      </c>
      <c r="J81" s="6" t="str">
        <f>IF('Client (9)'!$N$38="","",'Client (9)'!$N$38)</f>
        <v/>
      </c>
      <c r="K81" s="6" t="str">
        <f>IF('Client (10)'!$N$38="","",'Client (10)'!$N$38)</f>
        <v/>
      </c>
      <c r="L81" s="6" t="str">
        <f>IF('Client (11)'!$N$38="","",'Client (11)'!$N$38)</f>
        <v/>
      </c>
      <c r="M81" s="6" t="str">
        <f>IF('Client (12)'!$N$38="","",'Client (12)'!$N$38)</f>
        <v/>
      </c>
      <c r="N81" s="6" t="str">
        <f>IF('Client (13)'!$N$38="","",'Client (13)'!$N$38)</f>
        <v/>
      </c>
      <c r="O81" s="6" t="str">
        <f>IF('Client (14)'!$N$38="","",'Client (14)'!$N$38)</f>
        <v/>
      </c>
      <c r="P81" s="6" t="str">
        <f>IF('Client (15)'!$N$38="","",'Client (15)'!$N$38)</f>
        <v/>
      </c>
      <c r="Q81" s="6" t="str">
        <f>IF('Client (16)'!$N$38="","",'Client (16)'!$N$38)</f>
        <v/>
      </c>
      <c r="R81" s="6" t="str">
        <f>IF('Client (17)'!$N$38="","",'Client (17)'!$N$38)</f>
        <v/>
      </c>
      <c r="S81" s="6" t="str">
        <f>IF('Client (18)'!$N$38="","",'Client (18)'!$N$38)</f>
        <v/>
      </c>
      <c r="T81" s="6" t="str">
        <f>IF('Client (19)'!$N$38="","",'Client (19)'!$N$38)</f>
        <v/>
      </c>
      <c r="U81" s="6" t="str">
        <f>IF('Client (20)'!$N$38="","",'Client (20)'!$N$38)</f>
        <v/>
      </c>
      <c r="V81" s="6" t="str">
        <f>IF('Client (21)'!$N$38="","",'Client (21)'!$N$38)</f>
        <v/>
      </c>
      <c r="W81" s="6" t="str">
        <f>IF('Client (22)'!$N$38="","",'Client (22)'!$N$38)</f>
        <v/>
      </c>
      <c r="X81" s="6" t="str">
        <f>IF('Client (23)'!$N$38="","",'Client (23)'!$N$38)</f>
        <v/>
      </c>
      <c r="Y81" s="6" t="str">
        <f>IF('Client (24)'!$N$38="","",'Client (24)'!$N$38)</f>
        <v/>
      </c>
      <c r="Z81" s="6" t="str">
        <f>IF('Client (25)'!$N$38="","",'Client (25)'!$N$38)</f>
        <v/>
      </c>
    </row>
    <row r="82" spans="1:26" x14ac:dyDescent="0.3">
      <c r="A82" s="91" t="s">
        <v>80</v>
      </c>
      <c r="B82" s="6" t="str">
        <f>'Client (1)'!$N$41</f>
        <v xml:space="preserve"> </v>
      </c>
      <c r="C82" s="6" t="str">
        <f>'Client (2)'!$N$41</f>
        <v xml:space="preserve"> </v>
      </c>
      <c r="D82" s="6" t="str">
        <f>'Client (3)'!$N$41</f>
        <v xml:space="preserve"> </v>
      </c>
      <c r="E82" s="6" t="str">
        <f>'Client (4)'!$N$41</f>
        <v xml:space="preserve"> </v>
      </c>
      <c r="F82" s="6" t="str">
        <f>'Client (5)'!$N$41</f>
        <v xml:space="preserve"> </v>
      </c>
      <c r="G82" s="6" t="str">
        <f>'Client (6)'!$N$41</f>
        <v xml:space="preserve"> </v>
      </c>
      <c r="H82" s="6" t="str">
        <f>'Client (7)'!$N$41</f>
        <v xml:space="preserve"> </v>
      </c>
      <c r="I82" s="6" t="str">
        <f>'Client (8)'!$N$41</f>
        <v xml:space="preserve"> </v>
      </c>
      <c r="J82" s="6" t="str">
        <f>'Client (9)'!$N$41</f>
        <v xml:space="preserve"> </v>
      </c>
      <c r="K82" s="6" t="str">
        <f>'Client (10)'!$N$41</f>
        <v xml:space="preserve"> </v>
      </c>
      <c r="L82" s="6" t="str">
        <f>'Client (11)'!$N$41</f>
        <v xml:space="preserve"> </v>
      </c>
      <c r="M82" s="6" t="str">
        <f>'Client (12)'!$N$41</f>
        <v xml:space="preserve"> </v>
      </c>
      <c r="N82" s="6" t="str">
        <f>'Client (13)'!$N$41</f>
        <v xml:space="preserve"> </v>
      </c>
      <c r="O82" s="6" t="str">
        <f>'Client (14)'!$N$41</f>
        <v xml:space="preserve"> </v>
      </c>
      <c r="P82" s="6" t="str">
        <f>'Client (15)'!$N$41</f>
        <v xml:space="preserve"> </v>
      </c>
      <c r="Q82" s="6" t="str">
        <f>'Client (16)'!$N$41</f>
        <v xml:space="preserve"> </v>
      </c>
      <c r="R82" s="6" t="str">
        <f>'Client (17)'!$N$41</f>
        <v xml:space="preserve"> </v>
      </c>
      <c r="S82" s="6" t="str">
        <f>'Client (18)'!$N$41</f>
        <v xml:space="preserve"> </v>
      </c>
      <c r="T82" s="6" t="str">
        <f>'Client (19)'!$N$41</f>
        <v xml:space="preserve"> </v>
      </c>
      <c r="U82" s="6" t="str">
        <f>'Client (20)'!$N$41</f>
        <v xml:space="preserve"> </v>
      </c>
      <c r="V82" s="6" t="str">
        <f>'Client (21)'!$N$41</f>
        <v xml:space="preserve"> </v>
      </c>
      <c r="W82" s="6" t="str">
        <f>'Client (22)'!$N$41</f>
        <v xml:space="preserve"> </v>
      </c>
      <c r="X82" s="6" t="str">
        <f>'Client (23)'!$N$41</f>
        <v xml:space="preserve"> </v>
      </c>
      <c r="Y82" s="6" t="str">
        <f>'Client (24)'!$N$41</f>
        <v xml:space="preserve"> </v>
      </c>
      <c r="Z82" s="6" t="str">
        <f>'Client (25)'!$N$41</f>
        <v xml:space="preserve"> </v>
      </c>
    </row>
    <row r="83" spans="1:26" x14ac:dyDescent="0.3">
      <c r="A83" s="91" t="s">
        <v>81</v>
      </c>
      <c r="B83" s="6" t="str">
        <f>'Client (1)'!$N$42</f>
        <v xml:space="preserve"> </v>
      </c>
      <c r="C83" s="6" t="str">
        <f>'Client (2)'!$N$42</f>
        <v xml:space="preserve"> </v>
      </c>
      <c r="D83" s="6" t="str">
        <f>'Client (3)'!$N$42</f>
        <v xml:space="preserve"> </v>
      </c>
      <c r="E83" s="6" t="str">
        <f>'Client (4)'!$N$42</f>
        <v xml:space="preserve"> </v>
      </c>
      <c r="F83" s="6" t="str">
        <f>'Client (5)'!$N$42</f>
        <v xml:space="preserve"> </v>
      </c>
      <c r="G83" s="6" t="str">
        <f>'Client (6)'!$N$42</f>
        <v xml:space="preserve"> </v>
      </c>
      <c r="H83" s="6" t="str">
        <f>'Client (7)'!$N$42</f>
        <v xml:space="preserve"> </v>
      </c>
      <c r="I83" s="6" t="str">
        <f>'Client (8)'!$N$42</f>
        <v xml:space="preserve"> </v>
      </c>
      <c r="J83" s="6" t="str">
        <f>'Client (9)'!$N$42</f>
        <v xml:space="preserve"> </v>
      </c>
      <c r="K83" s="6" t="str">
        <f>'Client (10)'!$N$42</f>
        <v xml:space="preserve"> </v>
      </c>
      <c r="L83" s="6" t="str">
        <f>'Client (11)'!$N$42</f>
        <v xml:space="preserve"> </v>
      </c>
      <c r="M83" s="6" t="str">
        <f>'Client (12)'!$N$42</f>
        <v xml:space="preserve"> </v>
      </c>
      <c r="N83" s="6" t="str">
        <f>'Client (13)'!$N$42</f>
        <v xml:space="preserve"> </v>
      </c>
      <c r="O83" s="6" t="str">
        <f>'Client (14)'!$N$42</f>
        <v xml:space="preserve"> </v>
      </c>
      <c r="P83" s="6" t="str">
        <f>'Client (15)'!$N$42</f>
        <v xml:space="preserve"> </v>
      </c>
      <c r="Q83" s="6" t="str">
        <f>'Client (16)'!$N$42</f>
        <v xml:space="preserve"> </v>
      </c>
      <c r="R83" s="6" t="str">
        <f>'Client (17)'!$N$42</f>
        <v xml:space="preserve"> </v>
      </c>
      <c r="S83" s="6" t="str">
        <f>'Client (18)'!$N$42</f>
        <v xml:space="preserve"> </v>
      </c>
      <c r="T83" s="6" t="str">
        <f>'Client (19)'!$N$42</f>
        <v xml:space="preserve"> </v>
      </c>
      <c r="U83" s="6" t="str">
        <f>'Client (20)'!$N$42</f>
        <v xml:space="preserve"> </v>
      </c>
      <c r="V83" s="6" t="str">
        <f>'Client (21)'!$N$42</f>
        <v xml:space="preserve"> </v>
      </c>
      <c r="W83" s="6" t="str">
        <f>'Client (22)'!$N$42</f>
        <v xml:space="preserve"> </v>
      </c>
      <c r="X83" s="6" t="str">
        <f>'Client (23)'!$N$42</f>
        <v xml:space="preserve"> </v>
      </c>
      <c r="Y83" s="6" t="str">
        <f>'Client (24)'!$N$42</f>
        <v xml:space="preserve"> </v>
      </c>
      <c r="Z83" s="6" t="str">
        <f>'Client (25)'!$N$42</f>
        <v xml:space="preserve"> </v>
      </c>
    </row>
    <row r="84" spans="1:26" x14ac:dyDescent="0.3">
      <c r="A84" s="91" t="s">
        <v>82</v>
      </c>
      <c r="B84" s="6" t="str">
        <f>'Client (1)'!$N$43</f>
        <v xml:space="preserve"> </v>
      </c>
      <c r="C84" s="6" t="str">
        <f>'Client (2)'!$N$43</f>
        <v xml:space="preserve"> </v>
      </c>
      <c r="D84" s="6" t="str">
        <f>'Client (3)'!$N$43</f>
        <v xml:space="preserve"> </v>
      </c>
      <c r="E84" s="6" t="str">
        <f>'Client (4)'!$N$43</f>
        <v xml:space="preserve"> </v>
      </c>
      <c r="F84" s="6" t="str">
        <f>'Client (5)'!$N$43</f>
        <v xml:space="preserve"> </v>
      </c>
      <c r="G84" s="6" t="str">
        <f>'Client (6)'!$N$43</f>
        <v xml:space="preserve"> </v>
      </c>
      <c r="H84" s="6" t="str">
        <f>'Client (7)'!$N$43</f>
        <v xml:space="preserve"> </v>
      </c>
      <c r="I84" s="6" t="str">
        <f>'Client (8)'!$N$43</f>
        <v xml:space="preserve"> </v>
      </c>
      <c r="J84" s="6" t="str">
        <f>'Client (9)'!$N$43</f>
        <v xml:space="preserve"> </v>
      </c>
      <c r="K84" s="6" t="str">
        <f>'Client (10)'!$N$43</f>
        <v xml:space="preserve"> </v>
      </c>
      <c r="L84" s="6" t="str">
        <f>'Client (11)'!$N$43</f>
        <v xml:space="preserve"> </v>
      </c>
      <c r="M84" s="6" t="str">
        <f>'Client (12)'!$N$43</f>
        <v xml:space="preserve"> </v>
      </c>
      <c r="N84" s="6" t="str">
        <f>'Client (13)'!$N$43</f>
        <v xml:space="preserve"> </v>
      </c>
      <c r="O84" s="6" t="str">
        <f>'Client (14)'!$N$43</f>
        <v xml:space="preserve"> </v>
      </c>
      <c r="P84" s="6" t="str">
        <f>'Client (15)'!$N$43</f>
        <v xml:space="preserve"> </v>
      </c>
      <c r="Q84" s="6" t="str">
        <f>'Client (16)'!$N$43</f>
        <v xml:space="preserve"> </v>
      </c>
      <c r="R84" s="6" t="str">
        <f>'Client (17)'!$N$43</f>
        <v xml:space="preserve"> </v>
      </c>
      <c r="S84" s="6" t="str">
        <f>'Client (18)'!$N$43</f>
        <v xml:space="preserve"> </v>
      </c>
      <c r="T84" s="6" t="str">
        <f>'Client (19)'!$N$43</f>
        <v xml:space="preserve"> </v>
      </c>
      <c r="U84" s="6" t="str">
        <f>'Client (20)'!$N$43</f>
        <v xml:space="preserve"> </v>
      </c>
      <c r="V84" s="6" t="str">
        <f>'Client (21)'!$N$43</f>
        <v xml:space="preserve"> </v>
      </c>
      <c r="W84" s="6" t="str">
        <f>'Client (22)'!$N$43</f>
        <v xml:space="preserve"> </v>
      </c>
      <c r="X84" s="6" t="str">
        <f>'Client (23)'!$N$43</f>
        <v xml:space="preserve"> </v>
      </c>
      <c r="Y84" s="6" t="str">
        <f>'Client (24)'!$N$43</f>
        <v xml:space="preserve"> </v>
      </c>
      <c r="Z84" s="6" t="str">
        <f>'Client (25)'!$N$43</f>
        <v xml:space="preserve"> </v>
      </c>
    </row>
    <row r="85" spans="1:26" x14ac:dyDescent="0.3">
      <c r="A85" s="91" t="s">
        <v>83</v>
      </c>
      <c r="B85" s="6" t="str">
        <f>'Client (1)'!$N$44</f>
        <v xml:space="preserve"> </v>
      </c>
      <c r="C85" s="6" t="str">
        <f>'Client (2)'!$N$44</f>
        <v xml:space="preserve"> </v>
      </c>
      <c r="D85" s="6" t="str">
        <f>'Client (3)'!$N$44</f>
        <v xml:space="preserve"> </v>
      </c>
      <c r="E85" s="6" t="str">
        <f>'Client (4)'!$N$44</f>
        <v xml:space="preserve"> </v>
      </c>
      <c r="F85" s="6" t="str">
        <f>'Client (5)'!$N$44</f>
        <v xml:space="preserve"> </v>
      </c>
      <c r="G85" s="6" t="str">
        <f>'Client (6)'!$N$44</f>
        <v xml:space="preserve"> </v>
      </c>
      <c r="H85" s="6" t="str">
        <f>'Client (7)'!$N$44</f>
        <v xml:space="preserve"> </v>
      </c>
      <c r="I85" s="6" t="str">
        <f>'Client (8)'!$N$44</f>
        <v xml:space="preserve"> </v>
      </c>
      <c r="J85" s="6" t="str">
        <f>'Client (9)'!$N$44</f>
        <v xml:space="preserve"> </v>
      </c>
      <c r="K85" s="6" t="str">
        <f>'Client (10)'!$N$44</f>
        <v xml:space="preserve"> </v>
      </c>
      <c r="L85" s="6" t="str">
        <f>'Client (11)'!$N$44</f>
        <v xml:space="preserve"> </v>
      </c>
      <c r="M85" s="6" t="str">
        <f>'Client (12)'!$N$44</f>
        <v xml:space="preserve"> </v>
      </c>
      <c r="N85" s="6" t="str">
        <f>'Client (13)'!$N$44</f>
        <v xml:space="preserve"> </v>
      </c>
      <c r="O85" s="6" t="str">
        <f>'Client (14)'!$N$44</f>
        <v xml:space="preserve"> </v>
      </c>
      <c r="P85" s="6" t="str">
        <f>'Client (15)'!$N$44</f>
        <v xml:space="preserve"> </v>
      </c>
      <c r="Q85" s="6" t="str">
        <f>'Client (16)'!$N$44</f>
        <v xml:space="preserve"> </v>
      </c>
      <c r="R85" s="6" t="str">
        <f>'Client (17)'!$N$44</f>
        <v xml:space="preserve"> </v>
      </c>
      <c r="S85" s="6" t="str">
        <f>'Client (18)'!$N$44</f>
        <v xml:space="preserve"> </v>
      </c>
      <c r="T85" s="6" t="str">
        <f>'Client (19)'!$N$44</f>
        <v xml:space="preserve"> </v>
      </c>
      <c r="U85" s="6" t="str">
        <f>'Client (20)'!$N$44</f>
        <v xml:space="preserve"> </v>
      </c>
      <c r="V85" s="6" t="str">
        <f>'Client (21)'!$N$44</f>
        <v xml:space="preserve"> </v>
      </c>
      <c r="W85" s="6" t="str">
        <f>'Client (22)'!$N$44</f>
        <v xml:space="preserve"> </v>
      </c>
      <c r="X85" s="6" t="str">
        <f>'Client (23)'!$N$44</f>
        <v xml:space="preserve"> </v>
      </c>
      <c r="Y85" s="6" t="str">
        <f>'Client (24)'!$N$44</f>
        <v xml:space="preserve"> </v>
      </c>
      <c r="Z85" s="6" t="str">
        <f>'Client (25)'!$N$44</f>
        <v xml:space="preserve"> </v>
      </c>
    </row>
    <row r="86" spans="1:26" x14ac:dyDescent="0.3">
      <c r="A86" s="91" t="s">
        <v>84</v>
      </c>
      <c r="B86" s="6" t="str">
        <f>'Client (1)'!$N$45</f>
        <v xml:space="preserve"> </v>
      </c>
      <c r="C86" s="6" t="str">
        <f>'Client (2)'!$N$45</f>
        <v xml:space="preserve"> </v>
      </c>
      <c r="D86" s="6" t="str">
        <f>'Client (3)'!$N$45</f>
        <v xml:space="preserve"> </v>
      </c>
      <c r="E86" s="6" t="str">
        <f>'Client (4)'!$N$45</f>
        <v xml:space="preserve"> </v>
      </c>
      <c r="F86" s="6" t="str">
        <f>'Client (5)'!$N$45</f>
        <v xml:space="preserve"> </v>
      </c>
      <c r="G86" s="6" t="str">
        <f>'Client (6)'!$N$45</f>
        <v xml:space="preserve"> </v>
      </c>
      <c r="H86" s="6" t="str">
        <f>'Client (7)'!$N$45</f>
        <v xml:space="preserve"> </v>
      </c>
      <c r="I86" s="6" t="str">
        <f>'Client (8)'!$N$45</f>
        <v xml:space="preserve"> </v>
      </c>
      <c r="J86" s="6" t="str">
        <f>'Client (9)'!$N$45</f>
        <v xml:space="preserve"> </v>
      </c>
      <c r="K86" s="6" t="str">
        <f>'Client (10)'!$N$45</f>
        <v xml:space="preserve"> </v>
      </c>
      <c r="L86" s="6" t="str">
        <f>'Client (11)'!$N$45</f>
        <v xml:space="preserve"> </v>
      </c>
      <c r="M86" s="6" t="str">
        <f>'Client (12)'!$N$45</f>
        <v xml:space="preserve"> </v>
      </c>
      <c r="N86" s="6" t="str">
        <f>'Client (13)'!$N$45</f>
        <v xml:space="preserve"> </v>
      </c>
      <c r="O86" s="6" t="str">
        <f>'Client (14)'!$N$45</f>
        <v xml:space="preserve"> </v>
      </c>
      <c r="P86" s="6" t="str">
        <f>'Client (15)'!$N$45</f>
        <v xml:space="preserve"> </v>
      </c>
      <c r="Q86" s="6" t="str">
        <f>'Client (16)'!$N$45</f>
        <v xml:space="preserve"> </v>
      </c>
      <c r="R86" s="6" t="str">
        <f>'Client (17)'!$N$45</f>
        <v xml:space="preserve"> </v>
      </c>
      <c r="S86" s="6" t="str">
        <f>'Client (18)'!$N$45</f>
        <v xml:space="preserve"> </v>
      </c>
      <c r="T86" s="6" t="str">
        <f>'Client (19)'!$N$45</f>
        <v xml:space="preserve"> </v>
      </c>
      <c r="U86" s="6" t="str">
        <f>'Client (20)'!$N$45</f>
        <v xml:space="preserve"> </v>
      </c>
      <c r="V86" s="6" t="str">
        <f>'Client (21)'!$N$45</f>
        <v xml:space="preserve"> </v>
      </c>
      <c r="W86" s="6" t="str">
        <f>'Client (22)'!$N$45</f>
        <v xml:space="preserve"> </v>
      </c>
      <c r="X86" s="6" t="str">
        <f>'Client (23)'!$N$45</f>
        <v xml:space="preserve"> </v>
      </c>
      <c r="Y86" s="6" t="str">
        <f>'Client (24)'!$N$45</f>
        <v xml:space="preserve"> </v>
      </c>
      <c r="Z86" s="6" t="str">
        <f>'Client (25)'!$N$45</f>
        <v xml:space="preserve"> </v>
      </c>
    </row>
    <row r="87" spans="1:26" x14ac:dyDescent="0.3">
      <c r="A87" s="91" t="s">
        <v>85</v>
      </c>
      <c r="B87" s="6" t="str">
        <f>'Client (1)'!$N$46</f>
        <v/>
      </c>
      <c r="C87" s="6" t="str">
        <f>'Client (2)'!$N$46</f>
        <v/>
      </c>
      <c r="D87" s="6" t="str">
        <f>'Client (3)'!$N$46</f>
        <v/>
      </c>
      <c r="E87" s="6" t="str">
        <f>'Client (4)'!$N$46</f>
        <v/>
      </c>
      <c r="F87" s="6" t="str">
        <f>'Client (5)'!$N$46</f>
        <v/>
      </c>
      <c r="G87" s="6" t="str">
        <f>'Client (6)'!$N$46</f>
        <v/>
      </c>
      <c r="H87" s="6" t="str">
        <f>'Client (7)'!$N$46</f>
        <v/>
      </c>
      <c r="I87" s="6" t="str">
        <f>'Client (8)'!$N$46</f>
        <v/>
      </c>
      <c r="J87" s="6" t="str">
        <f>'Client (9)'!$N$46</f>
        <v/>
      </c>
      <c r="K87" s="6" t="str">
        <f>'Client (10)'!$N$46</f>
        <v/>
      </c>
      <c r="L87" s="6" t="str">
        <f>'Client (11)'!$N$46</f>
        <v/>
      </c>
      <c r="M87" s="6" t="str">
        <f>'Client (12)'!$N$46</f>
        <v/>
      </c>
      <c r="N87" s="6" t="str">
        <f>'Client (13)'!$N$46</f>
        <v/>
      </c>
      <c r="O87" s="6" t="str">
        <f>'Client (14)'!$N$46</f>
        <v/>
      </c>
      <c r="P87" s="6" t="str">
        <f>'Client (15)'!$N$46</f>
        <v/>
      </c>
      <c r="Q87" s="6" t="str">
        <f>'Client (16)'!$N$46</f>
        <v/>
      </c>
      <c r="R87" s="6" t="str">
        <f>'Client (17)'!$N$46</f>
        <v/>
      </c>
      <c r="S87" s="6" t="str">
        <f>'Client (18)'!$N$46</f>
        <v/>
      </c>
      <c r="T87" s="6" t="str">
        <f>'Client (19)'!$N$46</f>
        <v/>
      </c>
      <c r="U87" s="6" t="str">
        <f>'Client (20)'!$N$46</f>
        <v/>
      </c>
      <c r="V87" s="6" t="str">
        <f>'Client (21)'!$N$46</f>
        <v/>
      </c>
      <c r="W87" s="6" t="str">
        <f>'Client (22)'!$N$46</f>
        <v/>
      </c>
      <c r="X87" s="6" t="str">
        <f>'Client (23)'!$N$46</f>
        <v/>
      </c>
      <c r="Y87" s="6" t="str">
        <f>'Client (24)'!$N$46</f>
        <v/>
      </c>
      <c r="Z87" s="6" t="str">
        <f>'Client (25)'!$N$46</f>
        <v/>
      </c>
    </row>
    <row r="88" spans="1:26" s="7" customFormat="1" x14ac:dyDescent="0.3">
      <c r="A88" s="7" t="s">
        <v>212</v>
      </c>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3">
      <c r="A89" s="91" t="s">
        <v>31</v>
      </c>
      <c r="B89" s="6" t="str">
        <f>'Client (1)'!$O$14</f>
        <v xml:space="preserve"> </v>
      </c>
      <c r="C89" s="6" t="str">
        <f>'Client (2)'!$O$14</f>
        <v xml:space="preserve"> </v>
      </c>
      <c r="D89" s="6" t="str">
        <f>'Client (3)'!$O$14</f>
        <v xml:space="preserve"> </v>
      </c>
      <c r="E89" s="6" t="str">
        <f>'Client (4)'!$O$14</f>
        <v xml:space="preserve"> </v>
      </c>
      <c r="F89" s="6" t="str">
        <f>'Client (5)'!$O$14</f>
        <v xml:space="preserve"> </v>
      </c>
      <c r="G89" s="6" t="str">
        <f>'Client (6)'!$O$14</f>
        <v xml:space="preserve"> </v>
      </c>
      <c r="H89" s="6" t="str">
        <f>'Client (7)'!$O$14</f>
        <v xml:space="preserve"> </v>
      </c>
      <c r="I89" s="6" t="str">
        <f>'Client (8)'!$O$14</f>
        <v xml:space="preserve"> </v>
      </c>
      <c r="J89" s="6" t="str">
        <f>'Client (9)'!$O$14</f>
        <v xml:space="preserve"> </v>
      </c>
      <c r="K89" s="6" t="str">
        <f>'Client (10)'!$O$14</f>
        <v xml:space="preserve"> </v>
      </c>
      <c r="L89" s="6" t="str">
        <f>'Client (11)'!$O$14</f>
        <v xml:space="preserve"> </v>
      </c>
      <c r="M89" s="6" t="str">
        <f>'Client (12)'!$O$14</f>
        <v xml:space="preserve"> </v>
      </c>
      <c r="N89" s="6" t="str">
        <f>'Client (13)'!$O$14</f>
        <v xml:space="preserve"> </v>
      </c>
      <c r="O89" s="6" t="str">
        <f>'Client (14)'!$O$14</f>
        <v xml:space="preserve"> </v>
      </c>
      <c r="P89" s="6" t="str">
        <f>'Client (15)'!$O$14</f>
        <v xml:space="preserve"> </v>
      </c>
      <c r="Q89" s="6" t="str">
        <f>'Client (16)'!$O$14</f>
        <v xml:space="preserve"> </v>
      </c>
      <c r="R89" s="6" t="str">
        <f>'Client (17)'!$O$14</f>
        <v xml:space="preserve"> </v>
      </c>
      <c r="S89" s="6" t="str">
        <f>'Client (18)'!$O$14</f>
        <v xml:space="preserve"> </v>
      </c>
      <c r="T89" s="6" t="str">
        <f>'Client (19)'!$O$14</f>
        <v xml:space="preserve"> </v>
      </c>
      <c r="U89" s="6" t="str">
        <f>'Client (20)'!$O$14</f>
        <v xml:space="preserve"> </v>
      </c>
      <c r="V89" s="6" t="str">
        <f>'Client (21)'!$O$14</f>
        <v xml:space="preserve"> </v>
      </c>
      <c r="W89" s="6" t="str">
        <f>'Client (22)'!$O$14</f>
        <v xml:space="preserve"> </v>
      </c>
      <c r="X89" s="6" t="str">
        <f>'Client (23)'!$O$14</f>
        <v xml:space="preserve"> </v>
      </c>
      <c r="Y89" s="6" t="str">
        <f>'Client (24)'!$O$14</f>
        <v xml:space="preserve"> </v>
      </c>
      <c r="Z89" s="6" t="str">
        <f>'Client (25)'!$O$14</f>
        <v xml:space="preserve"> </v>
      </c>
    </row>
    <row r="90" spans="1:26" x14ac:dyDescent="0.3">
      <c r="A90" s="91" t="s">
        <v>32</v>
      </c>
      <c r="B90" s="6" t="str">
        <f>'Client (1)'!$O$15</f>
        <v xml:space="preserve"> </v>
      </c>
      <c r="C90" s="6" t="str">
        <f>'Client (2)'!$O$15</f>
        <v xml:space="preserve"> </v>
      </c>
      <c r="D90" s="6" t="str">
        <f>'Client (3)'!$O$15</f>
        <v xml:space="preserve"> </v>
      </c>
      <c r="E90" s="6" t="str">
        <f>'Client (4)'!$O$15</f>
        <v xml:space="preserve"> </v>
      </c>
      <c r="F90" s="6" t="str">
        <f>'Client (5)'!$O$15</f>
        <v xml:space="preserve"> </v>
      </c>
      <c r="G90" s="6" t="str">
        <f>'Client (6)'!$O$15</f>
        <v xml:space="preserve"> </v>
      </c>
      <c r="H90" s="6" t="str">
        <f>'Client (7)'!$O$15</f>
        <v xml:space="preserve"> </v>
      </c>
      <c r="I90" s="6" t="str">
        <f>'Client (8)'!$O$15</f>
        <v xml:space="preserve"> </v>
      </c>
      <c r="J90" s="6" t="str">
        <f>'Client (9)'!$O$15</f>
        <v xml:space="preserve"> </v>
      </c>
      <c r="K90" s="6" t="str">
        <f>'Client (10)'!$O$15</f>
        <v xml:space="preserve"> </v>
      </c>
      <c r="L90" s="6" t="str">
        <f>'Client (11)'!$O$15</f>
        <v xml:space="preserve"> </v>
      </c>
      <c r="M90" s="6" t="str">
        <f>'Client (12)'!$O$15</f>
        <v xml:space="preserve"> </v>
      </c>
      <c r="N90" s="6" t="str">
        <f>'Client (13)'!$O$15</f>
        <v xml:space="preserve"> </v>
      </c>
      <c r="O90" s="6" t="str">
        <f>'Client (14)'!$O$15</f>
        <v xml:space="preserve"> </v>
      </c>
      <c r="P90" s="6" t="str">
        <f>'Client (15)'!$O$15</f>
        <v xml:space="preserve"> </v>
      </c>
      <c r="Q90" s="6" t="str">
        <f>'Client (16)'!$O$15</f>
        <v xml:space="preserve"> </v>
      </c>
      <c r="R90" s="6" t="str">
        <f>'Client (17)'!$O$15</f>
        <v xml:space="preserve"> </v>
      </c>
      <c r="S90" s="6" t="str">
        <f>'Client (18)'!$O$15</f>
        <v xml:space="preserve"> </v>
      </c>
      <c r="T90" s="6" t="str">
        <f>'Client (19)'!$O$15</f>
        <v xml:space="preserve"> </v>
      </c>
      <c r="U90" s="6" t="str">
        <f>'Client (20)'!$O$15</f>
        <v xml:space="preserve"> </v>
      </c>
      <c r="V90" s="6" t="str">
        <f>'Client (21)'!$O$15</f>
        <v xml:space="preserve"> </v>
      </c>
      <c r="W90" s="6" t="str">
        <f>'Client (22)'!$O$15</f>
        <v xml:space="preserve"> </v>
      </c>
      <c r="X90" s="6" t="str">
        <f>'Client (23)'!$O$15</f>
        <v xml:space="preserve"> </v>
      </c>
      <c r="Y90" s="6" t="str">
        <f>'Client (24)'!$O$15</f>
        <v xml:space="preserve"> </v>
      </c>
      <c r="Z90" s="6" t="str">
        <f>'Client (25)'!$O$15</f>
        <v xml:space="preserve"> </v>
      </c>
    </row>
    <row r="91" spans="1:26" x14ac:dyDescent="0.3">
      <c r="A91" s="91" t="s">
        <v>33</v>
      </c>
      <c r="B91" s="6" t="str">
        <f>'Client (1)'!$O$16</f>
        <v xml:space="preserve"> </v>
      </c>
      <c r="C91" s="6" t="str">
        <f>'Client (2)'!$O$16</f>
        <v xml:space="preserve"> </v>
      </c>
      <c r="D91" s="6" t="str">
        <f>'Client (3)'!$O$16</f>
        <v xml:space="preserve"> </v>
      </c>
      <c r="E91" s="6" t="str">
        <f>'Client (4)'!$O$16</f>
        <v xml:space="preserve"> </v>
      </c>
      <c r="F91" s="6" t="str">
        <f>'Client (5)'!$O$16</f>
        <v xml:space="preserve"> </v>
      </c>
      <c r="G91" s="6" t="str">
        <f>'Client (6)'!$O$16</f>
        <v xml:space="preserve"> </v>
      </c>
      <c r="H91" s="6" t="str">
        <f>'Client (7)'!$O$16</f>
        <v xml:space="preserve"> </v>
      </c>
      <c r="I91" s="6" t="str">
        <f>'Client (8)'!$O$16</f>
        <v xml:space="preserve"> </v>
      </c>
      <c r="J91" s="6" t="str">
        <f>'Client (9)'!$O$16</f>
        <v xml:space="preserve"> </v>
      </c>
      <c r="K91" s="6" t="str">
        <f>'Client (10)'!$O$16</f>
        <v xml:space="preserve"> </v>
      </c>
      <c r="L91" s="6" t="str">
        <f>'Client (11)'!$O$16</f>
        <v xml:space="preserve"> </v>
      </c>
      <c r="M91" s="6" t="str">
        <f>'Client (12)'!$O$16</f>
        <v xml:space="preserve"> </v>
      </c>
      <c r="N91" s="6" t="str">
        <f>'Client (13)'!$O$16</f>
        <v xml:space="preserve"> </v>
      </c>
      <c r="O91" s="6" t="str">
        <f>'Client (14)'!$O$16</f>
        <v xml:space="preserve"> </v>
      </c>
      <c r="P91" s="6" t="str">
        <f>'Client (15)'!$O$16</f>
        <v xml:space="preserve"> </v>
      </c>
      <c r="Q91" s="6" t="str">
        <f>'Client (16)'!$O$16</f>
        <v xml:space="preserve"> </v>
      </c>
      <c r="R91" s="6" t="str">
        <f>'Client (17)'!$O$16</f>
        <v xml:space="preserve"> </v>
      </c>
      <c r="S91" s="6" t="str">
        <f>'Client (18)'!$O$16</f>
        <v xml:space="preserve"> </v>
      </c>
      <c r="T91" s="6" t="str">
        <f>'Client (19)'!$O$16</f>
        <v xml:space="preserve"> </v>
      </c>
      <c r="U91" s="6" t="str">
        <f>'Client (20)'!$O$16</f>
        <v xml:space="preserve"> </v>
      </c>
      <c r="V91" s="6" t="str">
        <f>'Client (21)'!$O$16</f>
        <v xml:space="preserve"> </v>
      </c>
      <c r="W91" s="6" t="str">
        <f>'Client (22)'!$O$16</f>
        <v xml:space="preserve"> </v>
      </c>
      <c r="X91" s="6" t="str">
        <f>'Client (23)'!$O$16</f>
        <v xml:space="preserve"> </v>
      </c>
      <c r="Y91" s="6" t="str">
        <f>'Client (24)'!$O$16</f>
        <v xml:space="preserve"> </v>
      </c>
      <c r="Z91" s="6" t="str">
        <f>'Client (25)'!$O$16</f>
        <v xml:space="preserve"> </v>
      </c>
    </row>
    <row r="92" spans="1:26" x14ac:dyDescent="0.3">
      <c r="A92" s="91" t="s">
        <v>34</v>
      </c>
      <c r="B92" s="6" t="str">
        <f>'Client (1)'!$O$17</f>
        <v xml:space="preserve"> </v>
      </c>
      <c r="C92" s="6" t="str">
        <f>'Client (2)'!$O$17</f>
        <v xml:space="preserve"> </v>
      </c>
      <c r="D92" s="6" t="str">
        <f>'Client (3)'!$O$17</f>
        <v xml:space="preserve"> </v>
      </c>
      <c r="E92" s="6" t="str">
        <f>'Client (4)'!$O$17</f>
        <v xml:space="preserve"> </v>
      </c>
      <c r="F92" s="6" t="str">
        <f>'Client (5)'!$O$17</f>
        <v xml:space="preserve"> </v>
      </c>
      <c r="G92" s="6" t="str">
        <f>'Client (6)'!$O$17</f>
        <v xml:space="preserve"> </v>
      </c>
      <c r="H92" s="6" t="str">
        <f>'Client (7)'!$O$17</f>
        <v xml:space="preserve"> </v>
      </c>
      <c r="I92" s="6" t="str">
        <f>'Client (8)'!$O$17</f>
        <v xml:space="preserve"> </v>
      </c>
      <c r="J92" s="6" t="str">
        <f>'Client (9)'!$O$17</f>
        <v xml:space="preserve"> </v>
      </c>
      <c r="K92" s="6" t="str">
        <f>'Client (10)'!$O$17</f>
        <v xml:space="preserve"> </v>
      </c>
      <c r="L92" s="6" t="str">
        <f>'Client (11)'!$O$17</f>
        <v xml:space="preserve"> </v>
      </c>
      <c r="M92" s="6" t="str">
        <f>'Client (12)'!$O$17</f>
        <v xml:space="preserve"> </v>
      </c>
      <c r="N92" s="6" t="str">
        <f>'Client (13)'!$O$17</f>
        <v xml:space="preserve"> </v>
      </c>
      <c r="O92" s="6" t="str">
        <f>'Client (14)'!$O$17</f>
        <v xml:space="preserve"> </v>
      </c>
      <c r="P92" s="6" t="str">
        <f>'Client (15)'!$O$17</f>
        <v xml:space="preserve"> </v>
      </c>
      <c r="Q92" s="6" t="str">
        <f>'Client (16)'!$O$17</f>
        <v xml:space="preserve"> </v>
      </c>
      <c r="R92" s="6" t="str">
        <f>'Client (17)'!$O$17</f>
        <v xml:space="preserve"> </v>
      </c>
      <c r="S92" s="6" t="str">
        <f>'Client (18)'!$O$17</f>
        <v xml:space="preserve"> </v>
      </c>
      <c r="T92" s="6" t="str">
        <f>'Client (19)'!$O$17</f>
        <v xml:space="preserve"> </v>
      </c>
      <c r="U92" s="6" t="str">
        <f>'Client (20)'!$O$17</f>
        <v xml:space="preserve"> </v>
      </c>
      <c r="V92" s="6" t="str">
        <f>'Client (21)'!$O$17</f>
        <v xml:space="preserve"> </v>
      </c>
      <c r="W92" s="6" t="str">
        <f>'Client (22)'!$O$17</f>
        <v xml:space="preserve"> </v>
      </c>
      <c r="X92" s="6" t="str">
        <f>'Client (23)'!$O$17</f>
        <v xml:space="preserve"> </v>
      </c>
      <c r="Y92" s="6" t="str">
        <f>'Client (24)'!$O$17</f>
        <v xml:space="preserve"> </v>
      </c>
      <c r="Z92" s="6" t="str">
        <f>'Client (25)'!$O$17</f>
        <v xml:space="preserve"> </v>
      </c>
    </row>
    <row r="93" spans="1:26" x14ac:dyDescent="0.3">
      <c r="A93" s="91" t="s">
        <v>35</v>
      </c>
      <c r="B93" s="6" t="str">
        <f>'Client (1)'!$O$18</f>
        <v xml:space="preserve"> </v>
      </c>
      <c r="C93" s="6" t="str">
        <f>'Client (2)'!$O$18</f>
        <v xml:space="preserve"> </v>
      </c>
      <c r="D93" s="6" t="str">
        <f>'Client (3)'!$O$18</f>
        <v xml:space="preserve"> </v>
      </c>
      <c r="E93" s="6" t="str">
        <f>'Client (4)'!$O$18</f>
        <v xml:space="preserve"> </v>
      </c>
      <c r="F93" s="6" t="str">
        <f>'Client (5)'!$O$18</f>
        <v xml:space="preserve"> </v>
      </c>
      <c r="G93" s="6" t="str">
        <f>'Client (6)'!$O$18</f>
        <v xml:space="preserve"> </v>
      </c>
      <c r="H93" s="6" t="str">
        <f>'Client (7)'!$O$18</f>
        <v xml:space="preserve"> </v>
      </c>
      <c r="I93" s="6" t="str">
        <f>'Client (8)'!$O$18</f>
        <v xml:space="preserve"> </v>
      </c>
      <c r="J93" s="6" t="str">
        <f>'Client (9)'!$O$18</f>
        <v xml:space="preserve"> </v>
      </c>
      <c r="K93" s="6" t="str">
        <f>'Client (10)'!$O$18</f>
        <v xml:space="preserve"> </v>
      </c>
      <c r="L93" s="6" t="str">
        <f>'Client (11)'!$O$18</f>
        <v xml:space="preserve"> </v>
      </c>
      <c r="M93" s="6" t="str">
        <f>'Client (12)'!$O$18</f>
        <v xml:space="preserve"> </v>
      </c>
      <c r="N93" s="6" t="str">
        <f>'Client (13)'!$O$18</f>
        <v xml:space="preserve"> </v>
      </c>
      <c r="O93" s="6" t="str">
        <f>'Client (14)'!$O$18</f>
        <v xml:space="preserve"> </v>
      </c>
      <c r="P93" s="6" t="str">
        <f>'Client (15)'!$O$18</f>
        <v xml:space="preserve"> </v>
      </c>
      <c r="Q93" s="6" t="str">
        <f>'Client (16)'!$O$18</f>
        <v xml:space="preserve"> </v>
      </c>
      <c r="R93" s="6" t="str">
        <f>'Client (17)'!$O$18</f>
        <v xml:space="preserve"> </v>
      </c>
      <c r="S93" s="6" t="str">
        <f>'Client (18)'!$O$18</f>
        <v xml:space="preserve"> </v>
      </c>
      <c r="T93" s="6" t="str">
        <f>'Client (19)'!$O$18</f>
        <v xml:space="preserve"> </v>
      </c>
      <c r="U93" s="6" t="str">
        <f>'Client (20)'!$O$18</f>
        <v xml:space="preserve"> </v>
      </c>
      <c r="V93" s="6" t="str">
        <f>'Client (21)'!$O$18</f>
        <v xml:space="preserve"> </v>
      </c>
      <c r="W93" s="6" t="str">
        <f>'Client (22)'!$O$18</f>
        <v xml:space="preserve"> </v>
      </c>
      <c r="X93" s="6" t="str">
        <f>'Client (23)'!$O$18</f>
        <v xml:space="preserve"> </v>
      </c>
      <c r="Y93" s="6" t="str">
        <f>'Client (24)'!$O$18</f>
        <v xml:space="preserve"> </v>
      </c>
      <c r="Z93" s="6" t="str">
        <f>'Client (25)'!$O$18</f>
        <v xml:space="preserve"> </v>
      </c>
    </row>
    <row r="94" spans="1:26" x14ac:dyDescent="0.3">
      <c r="A94" s="91" t="s">
        <v>36</v>
      </c>
      <c r="B94" s="6" t="str">
        <f>'Client (1)'!$O$19</f>
        <v xml:space="preserve"> </v>
      </c>
      <c r="C94" s="6" t="str">
        <f>'Client (2)'!$O$19</f>
        <v xml:space="preserve"> </v>
      </c>
      <c r="D94" s="6" t="str">
        <f>'Client (3)'!$O$19</f>
        <v xml:space="preserve"> </v>
      </c>
      <c r="E94" s="6" t="str">
        <f>'Client (4)'!$O$19</f>
        <v xml:space="preserve"> </v>
      </c>
      <c r="F94" s="6" t="str">
        <f>'Client (5)'!$O$19</f>
        <v xml:space="preserve"> </v>
      </c>
      <c r="G94" s="6" t="str">
        <f>'Client (6)'!$O$19</f>
        <v xml:space="preserve"> </v>
      </c>
      <c r="H94" s="6" t="str">
        <f>'Client (7)'!$O$19</f>
        <v xml:space="preserve"> </v>
      </c>
      <c r="I94" s="6" t="str">
        <f>'Client (8)'!$O$19</f>
        <v xml:space="preserve"> </v>
      </c>
      <c r="J94" s="6" t="str">
        <f>'Client (9)'!$O$19</f>
        <v xml:space="preserve"> </v>
      </c>
      <c r="K94" s="6" t="str">
        <f>'Client (10)'!$O$19</f>
        <v xml:space="preserve"> </v>
      </c>
      <c r="L94" s="6" t="str">
        <f>'Client (11)'!$O$19</f>
        <v xml:space="preserve"> </v>
      </c>
      <c r="M94" s="6" t="str">
        <f>'Client (12)'!$O$19</f>
        <v xml:space="preserve"> </v>
      </c>
      <c r="N94" s="6" t="str">
        <f>'Client (13)'!$O$19</f>
        <v xml:space="preserve"> </v>
      </c>
      <c r="O94" s="6" t="str">
        <f>'Client (14)'!$O$19</f>
        <v xml:space="preserve"> </v>
      </c>
      <c r="P94" s="6" t="str">
        <f>'Client (15)'!$O$19</f>
        <v xml:space="preserve"> </v>
      </c>
      <c r="Q94" s="6" t="str">
        <f>'Client (16)'!$O$19</f>
        <v xml:space="preserve"> </v>
      </c>
      <c r="R94" s="6" t="str">
        <f>'Client (17)'!$O$19</f>
        <v xml:space="preserve"> </v>
      </c>
      <c r="S94" s="6" t="str">
        <f>'Client (18)'!$O$19</f>
        <v xml:space="preserve"> </v>
      </c>
      <c r="T94" s="6" t="str">
        <f>'Client (19)'!$O$19</f>
        <v xml:space="preserve"> </v>
      </c>
      <c r="U94" s="6" t="str">
        <f>'Client (20)'!$O$19</f>
        <v xml:space="preserve"> </v>
      </c>
      <c r="V94" s="6" t="str">
        <f>'Client (21)'!$O$19</f>
        <v xml:space="preserve"> </v>
      </c>
      <c r="W94" s="6" t="str">
        <f>'Client (22)'!$O$19</f>
        <v xml:space="preserve"> </v>
      </c>
      <c r="X94" s="6" t="str">
        <f>'Client (23)'!$O$19</f>
        <v xml:space="preserve"> </v>
      </c>
      <c r="Y94" s="6" t="str">
        <f>'Client (24)'!$O$19</f>
        <v xml:space="preserve"> </v>
      </c>
      <c r="Z94" s="6" t="str">
        <f>'Client (25)'!$O$19</f>
        <v xml:space="preserve"> </v>
      </c>
    </row>
    <row r="95" spans="1:26" x14ac:dyDescent="0.3">
      <c r="A95" s="91" t="s">
        <v>37</v>
      </c>
      <c r="B95" s="6" t="str">
        <f>'Client (1)'!$O$20</f>
        <v xml:space="preserve"> </v>
      </c>
      <c r="C95" s="6" t="str">
        <f>'Client (2)'!$O$20</f>
        <v xml:space="preserve"> </v>
      </c>
      <c r="D95" s="6" t="str">
        <f>'Client (3)'!$O$20</f>
        <v xml:space="preserve"> </v>
      </c>
      <c r="E95" s="6" t="str">
        <f>'Client (4)'!$O$20</f>
        <v xml:space="preserve"> </v>
      </c>
      <c r="F95" s="6" t="str">
        <f>'Client (5)'!$O$20</f>
        <v xml:space="preserve"> </v>
      </c>
      <c r="G95" s="6" t="str">
        <f>'Client (6)'!$O$20</f>
        <v xml:space="preserve"> </v>
      </c>
      <c r="H95" s="6" t="str">
        <f>'Client (7)'!$O$20</f>
        <v xml:space="preserve"> </v>
      </c>
      <c r="I95" s="6" t="str">
        <f>'Client (8)'!$O$20</f>
        <v xml:space="preserve"> </v>
      </c>
      <c r="J95" s="6" t="str">
        <f>'Client (9)'!$O$20</f>
        <v xml:space="preserve"> </v>
      </c>
      <c r="K95" s="6" t="str">
        <f>'Client (10)'!$O$20</f>
        <v xml:space="preserve"> </v>
      </c>
      <c r="L95" s="6" t="str">
        <f>'Client (11)'!$O$20</f>
        <v xml:space="preserve"> </v>
      </c>
      <c r="M95" s="6" t="str">
        <f>'Client (12)'!$O$20</f>
        <v xml:space="preserve"> </v>
      </c>
      <c r="N95" s="6" t="str">
        <f>'Client (13)'!$O$20</f>
        <v xml:space="preserve"> </v>
      </c>
      <c r="O95" s="6" t="str">
        <f>'Client (14)'!$O$20</f>
        <v xml:space="preserve"> </v>
      </c>
      <c r="P95" s="6" t="str">
        <f>'Client (15)'!$O$20</f>
        <v xml:space="preserve"> </v>
      </c>
      <c r="Q95" s="6" t="str">
        <f>'Client (16)'!$O$20</f>
        <v xml:space="preserve"> </v>
      </c>
      <c r="R95" s="6" t="str">
        <f>'Client (17)'!$O$20</f>
        <v xml:space="preserve"> </v>
      </c>
      <c r="S95" s="6" t="str">
        <f>'Client (18)'!$O$20</f>
        <v xml:space="preserve"> </v>
      </c>
      <c r="T95" s="6" t="str">
        <f>'Client (19)'!$O$20</f>
        <v xml:space="preserve"> </v>
      </c>
      <c r="U95" s="6" t="str">
        <f>'Client (20)'!$O$20</f>
        <v xml:space="preserve"> </v>
      </c>
      <c r="V95" s="6" t="str">
        <f>'Client (21)'!$O$20</f>
        <v xml:space="preserve"> </v>
      </c>
      <c r="W95" s="6" t="str">
        <f>'Client (22)'!$O$20</f>
        <v xml:space="preserve"> </v>
      </c>
      <c r="X95" s="6" t="str">
        <f>'Client (23)'!$O$20</f>
        <v xml:space="preserve"> </v>
      </c>
      <c r="Y95" s="6" t="str">
        <f>'Client (24)'!$O$20</f>
        <v xml:space="preserve"> </v>
      </c>
      <c r="Z95" s="6" t="str">
        <f>'Client (25)'!$O$20</f>
        <v xml:space="preserve"> </v>
      </c>
    </row>
    <row r="96" spans="1:26" x14ac:dyDescent="0.3">
      <c r="A96" s="91" t="s">
        <v>38</v>
      </c>
      <c r="B96" s="6" t="str">
        <f>'Client (1)'!$O$21</f>
        <v xml:space="preserve"> </v>
      </c>
      <c r="C96" s="6" t="str">
        <f>'Client (2)'!$O$21</f>
        <v xml:space="preserve"> </v>
      </c>
      <c r="D96" s="6" t="str">
        <f>'Client (3)'!$O$21</f>
        <v xml:space="preserve"> </v>
      </c>
      <c r="E96" s="6" t="str">
        <f>'Client (4)'!$O$21</f>
        <v xml:space="preserve"> </v>
      </c>
      <c r="F96" s="6" t="str">
        <f>'Client (5)'!$O$21</f>
        <v xml:space="preserve"> </v>
      </c>
      <c r="G96" s="6" t="str">
        <f>'Client (6)'!$O$21</f>
        <v xml:space="preserve"> </v>
      </c>
      <c r="H96" s="6" t="str">
        <f>'Client (7)'!$O$21</f>
        <v xml:space="preserve"> </v>
      </c>
      <c r="I96" s="6" t="str">
        <f>'Client (8)'!$O$21</f>
        <v xml:space="preserve"> </v>
      </c>
      <c r="J96" s="6" t="str">
        <f>'Client (9)'!$O$21</f>
        <v xml:space="preserve"> </v>
      </c>
      <c r="K96" s="6" t="str">
        <f>'Client (10)'!$O$21</f>
        <v xml:space="preserve"> </v>
      </c>
      <c r="L96" s="6" t="str">
        <f>'Client (11)'!$O$21</f>
        <v xml:space="preserve"> </v>
      </c>
      <c r="M96" s="6" t="str">
        <f>'Client (12)'!$O$21</f>
        <v xml:space="preserve"> </v>
      </c>
      <c r="N96" s="6" t="str">
        <f>'Client (13)'!$O$21</f>
        <v xml:space="preserve"> </v>
      </c>
      <c r="O96" s="6" t="str">
        <f>'Client (14)'!$O$21</f>
        <v xml:space="preserve"> </v>
      </c>
      <c r="P96" s="6" t="str">
        <f>'Client (15)'!$O$21</f>
        <v xml:space="preserve"> </v>
      </c>
      <c r="Q96" s="6" t="str">
        <f>'Client (16)'!$O$21</f>
        <v xml:space="preserve"> </v>
      </c>
      <c r="R96" s="6" t="str">
        <f>'Client (17)'!$O$21</f>
        <v xml:space="preserve"> </v>
      </c>
      <c r="S96" s="6" t="str">
        <f>'Client (18)'!$O$21</f>
        <v xml:space="preserve"> </v>
      </c>
      <c r="T96" s="6" t="str">
        <f>'Client (19)'!$O$21</f>
        <v xml:space="preserve"> </v>
      </c>
      <c r="U96" s="6" t="str">
        <f>'Client (20)'!$O$21</f>
        <v xml:space="preserve"> </v>
      </c>
      <c r="V96" s="6" t="str">
        <f>'Client (21)'!$O$21</f>
        <v xml:space="preserve"> </v>
      </c>
      <c r="W96" s="6" t="str">
        <f>'Client (22)'!$O$21</f>
        <v xml:space="preserve"> </v>
      </c>
      <c r="X96" s="6" t="str">
        <f>'Client (23)'!$O$21</f>
        <v xml:space="preserve"> </v>
      </c>
      <c r="Y96" s="6" t="str">
        <f>'Client (24)'!$O$21</f>
        <v xml:space="preserve"> </v>
      </c>
      <c r="Z96" s="6" t="str">
        <f>'Client (25)'!$O$21</f>
        <v xml:space="preserve"> </v>
      </c>
    </row>
    <row r="97" spans="1:26" x14ac:dyDescent="0.3">
      <c r="A97" s="91" t="s">
        <v>39</v>
      </c>
      <c r="B97" s="6" t="str">
        <f>'Client (1)'!$O$22</f>
        <v xml:space="preserve"> </v>
      </c>
      <c r="C97" s="6" t="str">
        <f>'Client (2)'!$O$22</f>
        <v xml:space="preserve"> </v>
      </c>
      <c r="D97" s="6" t="str">
        <f>'Client (3)'!$O$22</f>
        <v xml:space="preserve"> </v>
      </c>
      <c r="E97" s="6" t="str">
        <f>'Client (4)'!$O$22</f>
        <v xml:space="preserve"> </v>
      </c>
      <c r="F97" s="6" t="str">
        <f>'Client (5)'!$O$22</f>
        <v xml:space="preserve"> </v>
      </c>
      <c r="G97" s="6" t="str">
        <f>'Client (6)'!$O$22</f>
        <v xml:space="preserve"> </v>
      </c>
      <c r="H97" s="6" t="str">
        <f>'Client (7)'!$O$22</f>
        <v xml:space="preserve"> </v>
      </c>
      <c r="I97" s="6" t="str">
        <f>'Client (8)'!$O$22</f>
        <v xml:space="preserve"> </v>
      </c>
      <c r="J97" s="6" t="str">
        <f>'Client (9)'!$O$22</f>
        <v xml:space="preserve"> </v>
      </c>
      <c r="K97" s="6" t="str">
        <f>'Client (10)'!$O$22</f>
        <v xml:space="preserve"> </v>
      </c>
      <c r="L97" s="6" t="str">
        <f>'Client (11)'!$O$22</f>
        <v xml:space="preserve"> </v>
      </c>
      <c r="M97" s="6" t="str">
        <f>'Client (12)'!$O$22</f>
        <v xml:space="preserve"> </v>
      </c>
      <c r="N97" s="6" t="str">
        <f>'Client (13)'!$O$22</f>
        <v xml:space="preserve"> </v>
      </c>
      <c r="O97" s="6" t="str">
        <f>'Client (14)'!$O$22</f>
        <v xml:space="preserve"> </v>
      </c>
      <c r="P97" s="6" t="str">
        <f>'Client (15)'!$O$22</f>
        <v xml:space="preserve"> </v>
      </c>
      <c r="Q97" s="6" t="str">
        <f>'Client (16)'!$O$22</f>
        <v xml:space="preserve"> </v>
      </c>
      <c r="R97" s="6" t="str">
        <f>'Client (17)'!$O$22</f>
        <v xml:space="preserve"> </v>
      </c>
      <c r="S97" s="6" t="str">
        <f>'Client (18)'!$O$22</f>
        <v xml:space="preserve"> </v>
      </c>
      <c r="T97" s="6" t="str">
        <f>'Client (19)'!$O$22</f>
        <v xml:space="preserve"> </v>
      </c>
      <c r="U97" s="6" t="str">
        <f>'Client (20)'!$O$22</f>
        <v xml:space="preserve"> </v>
      </c>
      <c r="V97" s="6" t="str">
        <f>'Client (21)'!$O$22</f>
        <v xml:space="preserve"> </v>
      </c>
      <c r="W97" s="6" t="str">
        <f>'Client (22)'!$O$22</f>
        <v xml:space="preserve"> </v>
      </c>
      <c r="X97" s="6" t="str">
        <f>'Client (23)'!$O$22</f>
        <v xml:space="preserve"> </v>
      </c>
      <c r="Y97" s="6" t="str">
        <f>'Client (24)'!$O$22</f>
        <v xml:space="preserve"> </v>
      </c>
      <c r="Z97" s="6" t="str">
        <f>'Client (25)'!$O$22</f>
        <v xml:space="preserve"> </v>
      </c>
    </row>
    <row r="98" spans="1:26" x14ac:dyDescent="0.3">
      <c r="A98" s="91" t="s">
        <v>40</v>
      </c>
      <c r="B98" s="6" t="str">
        <f>'Client (1)'!$O$23</f>
        <v xml:space="preserve"> </v>
      </c>
      <c r="C98" s="6" t="str">
        <f>'Client (2)'!$O$23</f>
        <v xml:space="preserve"> </v>
      </c>
      <c r="D98" s="6" t="str">
        <f>'Client (3)'!$O$23</f>
        <v xml:space="preserve"> </v>
      </c>
      <c r="E98" s="6" t="str">
        <f>'Client (4)'!$O$23</f>
        <v xml:space="preserve"> </v>
      </c>
      <c r="F98" s="6" t="str">
        <f>'Client (5)'!$O$23</f>
        <v xml:space="preserve"> </v>
      </c>
      <c r="G98" s="6" t="str">
        <f>'Client (6)'!$O$23</f>
        <v xml:space="preserve"> </v>
      </c>
      <c r="H98" s="6" t="str">
        <f>'Client (7)'!$O$23</f>
        <v xml:space="preserve"> </v>
      </c>
      <c r="I98" s="6" t="str">
        <f>'Client (8)'!$O$23</f>
        <v xml:space="preserve"> </v>
      </c>
      <c r="J98" s="6" t="str">
        <f>'Client (9)'!$O$23</f>
        <v xml:space="preserve"> </v>
      </c>
      <c r="K98" s="6" t="str">
        <f>'Client (10)'!$O$23</f>
        <v xml:space="preserve"> </v>
      </c>
      <c r="L98" s="6" t="str">
        <f>'Client (11)'!$O$23</f>
        <v xml:space="preserve"> </v>
      </c>
      <c r="M98" s="6" t="str">
        <f>'Client (12)'!$O$23</f>
        <v xml:space="preserve"> </v>
      </c>
      <c r="N98" s="6" t="str">
        <f>'Client (13)'!$O$23</f>
        <v xml:space="preserve"> </v>
      </c>
      <c r="O98" s="6" t="str">
        <f>'Client (14)'!$O$23</f>
        <v xml:space="preserve"> </v>
      </c>
      <c r="P98" s="6" t="str">
        <f>'Client (15)'!$O$23</f>
        <v xml:space="preserve"> </v>
      </c>
      <c r="Q98" s="6" t="str">
        <f>'Client (16)'!$O$23</f>
        <v xml:space="preserve"> </v>
      </c>
      <c r="R98" s="6" t="str">
        <f>'Client (17)'!$O$23</f>
        <v xml:space="preserve"> </v>
      </c>
      <c r="S98" s="6" t="str">
        <f>'Client (18)'!$O$23</f>
        <v xml:space="preserve"> </v>
      </c>
      <c r="T98" s="6" t="str">
        <f>'Client (19)'!$O$23</f>
        <v xml:space="preserve"> </v>
      </c>
      <c r="U98" s="6" t="str">
        <f>'Client (20)'!$O$23</f>
        <v xml:space="preserve"> </v>
      </c>
      <c r="V98" s="6" t="str">
        <f>'Client (21)'!$O$23</f>
        <v xml:space="preserve"> </v>
      </c>
      <c r="W98" s="6" t="str">
        <f>'Client (22)'!$O$23</f>
        <v xml:space="preserve"> </v>
      </c>
      <c r="X98" s="6" t="str">
        <f>'Client (23)'!$O$23</f>
        <v xml:space="preserve"> </v>
      </c>
      <c r="Y98" s="6" t="str">
        <f>'Client (24)'!$O$23</f>
        <v xml:space="preserve"> </v>
      </c>
      <c r="Z98" s="6" t="str">
        <f>'Client (25)'!$O$23</f>
        <v xml:space="preserve"> </v>
      </c>
    </row>
    <row r="99" spans="1:26" x14ac:dyDescent="0.3">
      <c r="A99" s="91" t="s">
        <v>122</v>
      </c>
      <c r="B99" s="6" t="str">
        <f>'Client (1)'!$O$24</f>
        <v xml:space="preserve"> </v>
      </c>
      <c r="C99" s="6" t="str">
        <f>'Client (2)'!$O$24</f>
        <v xml:space="preserve"> </v>
      </c>
      <c r="D99" s="6" t="str">
        <f>'Client (3)'!$O$24</f>
        <v xml:space="preserve"> </v>
      </c>
      <c r="E99" s="6" t="str">
        <f>'Client (4)'!$O$24</f>
        <v xml:space="preserve"> </v>
      </c>
      <c r="F99" s="6" t="str">
        <f>'Client (5)'!$O$24</f>
        <v xml:space="preserve"> </v>
      </c>
      <c r="G99" s="6" t="str">
        <f>'Client (6)'!$O$24</f>
        <v xml:space="preserve"> </v>
      </c>
      <c r="H99" s="6" t="str">
        <f>'Client (7)'!$O$24</f>
        <v xml:space="preserve"> </v>
      </c>
      <c r="I99" s="6" t="str">
        <f>'Client (8)'!$O$24</f>
        <v xml:space="preserve"> </v>
      </c>
      <c r="J99" s="6" t="str">
        <f>'Client (9)'!$O$24</f>
        <v xml:space="preserve"> </v>
      </c>
      <c r="K99" s="6" t="str">
        <f>'Client (10)'!$O$24</f>
        <v xml:space="preserve"> </v>
      </c>
      <c r="L99" s="6" t="str">
        <f>'Client (11)'!$O$24</f>
        <v xml:space="preserve"> </v>
      </c>
      <c r="M99" s="6" t="str">
        <f>'Client (12)'!$O$24</f>
        <v xml:space="preserve"> </v>
      </c>
      <c r="N99" s="6" t="str">
        <f>'Client (13)'!$O$24</f>
        <v xml:space="preserve"> </v>
      </c>
      <c r="O99" s="6" t="str">
        <f>'Client (14)'!$O$24</f>
        <v xml:space="preserve"> </v>
      </c>
      <c r="P99" s="6" t="str">
        <f>'Client (15)'!$O$24</f>
        <v xml:space="preserve"> </v>
      </c>
      <c r="Q99" s="6" t="str">
        <f>'Client (16)'!$O$24</f>
        <v xml:space="preserve"> </v>
      </c>
      <c r="R99" s="6" t="str">
        <f>'Client (17)'!$O$24</f>
        <v xml:space="preserve"> </v>
      </c>
      <c r="S99" s="6" t="str">
        <f>'Client (18)'!$O$24</f>
        <v xml:space="preserve"> </v>
      </c>
      <c r="T99" s="6" t="str">
        <f>'Client (19)'!$O$24</f>
        <v xml:space="preserve"> </v>
      </c>
      <c r="U99" s="6" t="str">
        <f>'Client (20)'!$O$24</f>
        <v xml:space="preserve"> </v>
      </c>
      <c r="V99" s="6" t="str">
        <f>'Client (21)'!$O$24</f>
        <v xml:space="preserve"> </v>
      </c>
      <c r="W99" s="6" t="str">
        <f>'Client (22)'!$O$24</f>
        <v xml:space="preserve"> </v>
      </c>
      <c r="X99" s="6" t="str">
        <f>'Client (23)'!$O$24</f>
        <v xml:space="preserve"> </v>
      </c>
      <c r="Y99" s="6" t="str">
        <f>'Client (24)'!$O$24</f>
        <v xml:space="preserve"> </v>
      </c>
      <c r="Z99" s="6" t="str">
        <f>'Client (25)'!$O$24</f>
        <v xml:space="preserve"> </v>
      </c>
    </row>
    <row r="100" spans="1:26" x14ac:dyDescent="0.3">
      <c r="A100" s="91" t="s">
        <v>41</v>
      </c>
      <c r="B100" s="6" t="str">
        <f>'Client (1)'!$O$25</f>
        <v xml:space="preserve"> </v>
      </c>
      <c r="C100" s="6" t="str">
        <f>'Client (2)'!$O$25</f>
        <v xml:space="preserve"> </v>
      </c>
      <c r="D100" s="6" t="str">
        <f>'Client (3)'!$O$25</f>
        <v xml:space="preserve"> </v>
      </c>
      <c r="E100" s="6" t="str">
        <f>'Client (4)'!$O$25</f>
        <v xml:space="preserve"> </v>
      </c>
      <c r="F100" s="6" t="str">
        <f>'Client (5)'!$O$25</f>
        <v xml:space="preserve"> </v>
      </c>
      <c r="G100" s="6" t="str">
        <f>'Client (6)'!$O$25</f>
        <v xml:space="preserve"> </v>
      </c>
      <c r="H100" s="6" t="str">
        <f>'Client (7)'!$O$25</f>
        <v xml:space="preserve"> </v>
      </c>
      <c r="I100" s="6" t="str">
        <f>'Client (8)'!$O$25</f>
        <v xml:space="preserve"> </v>
      </c>
      <c r="J100" s="6" t="str">
        <f>'Client (9)'!$O$25</f>
        <v xml:space="preserve"> </v>
      </c>
      <c r="K100" s="6" t="str">
        <f>'Client (10)'!$O$25</f>
        <v xml:space="preserve"> </v>
      </c>
      <c r="L100" s="6" t="str">
        <f>'Client (11)'!$O$25</f>
        <v xml:space="preserve"> </v>
      </c>
      <c r="M100" s="6" t="str">
        <f>'Client (12)'!$O$25</f>
        <v xml:space="preserve"> </v>
      </c>
      <c r="N100" s="6" t="str">
        <f>'Client (13)'!$O$25</f>
        <v xml:space="preserve"> </v>
      </c>
      <c r="O100" s="6" t="str">
        <f>'Client (14)'!$O$25</f>
        <v xml:space="preserve"> </v>
      </c>
      <c r="P100" s="6" t="str">
        <f>'Client (15)'!$O$25</f>
        <v xml:space="preserve"> </v>
      </c>
      <c r="Q100" s="6" t="str">
        <f>'Client (16)'!$O$25</f>
        <v xml:space="preserve"> </v>
      </c>
      <c r="R100" s="6" t="str">
        <f>'Client (17)'!$O$25</f>
        <v xml:space="preserve"> </v>
      </c>
      <c r="S100" s="6" t="str">
        <f>'Client (18)'!$O$25</f>
        <v xml:space="preserve"> </v>
      </c>
      <c r="T100" s="6" t="str">
        <f>'Client (19)'!$O$25</f>
        <v xml:space="preserve"> </v>
      </c>
      <c r="U100" s="6" t="str">
        <f>'Client (20)'!$O$25</f>
        <v xml:space="preserve"> </v>
      </c>
      <c r="V100" s="6" t="str">
        <f>'Client (21)'!$O$25</f>
        <v xml:space="preserve"> </v>
      </c>
      <c r="W100" s="6" t="str">
        <f>'Client (22)'!$O$25</f>
        <v xml:space="preserve"> </v>
      </c>
      <c r="X100" s="6" t="str">
        <f>'Client (23)'!$O$25</f>
        <v xml:space="preserve"> </v>
      </c>
      <c r="Y100" s="6" t="str">
        <f>'Client (24)'!$O$25</f>
        <v xml:space="preserve"> </v>
      </c>
      <c r="Z100" s="6" t="str">
        <f>'Client (25)'!$O$25</f>
        <v xml:space="preserve"> </v>
      </c>
    </row>
    <row r="101" spans="1:26" x14ac:dyDescent="0.3">
      <c r="A101" s="91" t="s">
        <v>42</v>
      </c>
      <c r="B101" s="6" t="str">
        <f>'Client (1)'!$O$26</f>
        <v xml:space="preserve"> </v>
      </c>
      <c r="C101" s="6" t="str">
        <f>'Client (2)'!$O$26</f>
        <v xml:space="preserve"> </v>
      </c>
      <c r="D101" s="6" t="str">
        <f>'Client (3)'!$O$26</f>
        <v xml:space="preserve"> </v>
      </c>
      <c r="E101" s="6" t="str">
        <f>'Client (4)'!$O$26</f>
        <v xml:space="preserve"> </v>
      </c>
      <c r="F101" s="6" t="str">
        <f>'Client (5)'!$O$26</f>
        <v xml:space="preserve"> </v>
      </c>
      <c r="G101" s="6" t="str">
        <f>'Client (6)'!$O$26</f>
        <v xml:space="preserve"> </v>
      </c>
      <c r="H101" s="6" t="str">
        <f>'Client (7)'!$O$26</f>
        <v xml:space="preserve"> </v>
      </c>
      <c r="I101" s="6" t="str">
        <f>'Client (8)'!$O$26</f>
        <v xml:space="preserve"> </v>
      </c>
      <c r="J101" s="6" t="str">
        <f>'Client (9)'!$O$26</f>
        <v xml:space="preserve"> </v>
      </c>
      <c r="K101" s="6" t="str">
        <f>'Client (10)'!$O$26</f>
        <v xml:space="preserve"> </v>
      </c>
      <c r="L101" s="6" t="str">
        <f>'Client (11)'!$O$26</f>
        <v xml:space="preserve"> </v>
      </c>
      <c r="M101" s="6" t="str">
        <f>'Client (12)'!$O$26</f>
        <v xml:space="preserve"> </v>
      </c>
      <c r="N101" s="6" t="str">
        <f>'Client (13)'!$O$26</f>
        <v xml:space="preserve"> </v>
      </c>
      <c r="O101" s="6" t="str">
        <f>'Client (14)'!$O$26</f>
        <v xml:space="preserve"> </v>
      </c>
      <c r="P101" s="6" t="str">
        <f>'Client (15)'!$O$26</f>
        <v xml:space="preserve"> </v>
      </c>
      <c r="Q101" s="6" t="str">
        <f>'Client (16)'!$O$26</f>
        <v xml:space="preserve"> </v>
      </c>
      <c r="R101" s="6" t="str">
        <f>'Client (17)'!$O$26</f>
        <v xml:space="preserve"> </v>
      </c>
      <c r="S101" s="6" t="str">
        <f>'Client (18)'!$O$26</f>
        <v xml:space="preserve"> </v>
      </c>
      <c r="T101" s="6" t="str">
        <f>'Client (19)'!$O$26</f>
        <v xml:space="preserve"> </v>
      </c>
      <c r="U101" s="6" t="str">
        <f>'Client (20)'!$O$26</f>
        <v xml:space="preserve"> </v>
      </c>
      <c r="V101" s="6" t="str">
        <f>'Client (21)'!$O$26</f>
        <v xml:space="preserve"> </v>
      </c>
      <c r="W101" s="6" t="str">
        <f>'Client (22)'!$O$26</f>
        <v xml:space="preserve"> </v>
      </c>
      <c r="X101" s="6" t="str">
        <f>'Client (23)'!$O$26</f>
        <v xml:space="preserve"> </v>
      </c>
      <c r="Y101" s="6" t="str">
        <f>'Client (24)'!$O$26</f>
        <v xml:space="preserve"> </v>
      </c>
      <c r="Z101" s="6" t="str">
        <f>'Client (25)'!$O$26</f>
        <v xml:space="preserve"> </v>
      </c>
    </row>
    <row r="102" spans="1:26" x14ac:dyDescent="0.3">
      <c r="A102" s="91" t="s">
        <v>43</v>
      </c>
      <c r="B102" s="6" t="str">
        <f>'Client (1)'!$O$27</f>
        <v xml:space="preserve"> </v>
      </c>
      <c r="C102" s="6" t="str">
        <f>'Client (2)'!$O$27</f>
        <v xml:space="preserve"> </v>
      </c>
      <c r="D102" s="6" t="str">
        <f>'Client (3)'!$O$27</f>
        <v xml:space="preserve"> </v>
      </c>
      <c r="E102" s="6" t="str">
        <f>'Client (4)'!$O$27</f>
        <v xml:space="preserve"> </v>
      </c>
      <c r="F102" s="6" t="str">
        <f>'Client (5)'!$O$27</f>
        <v xml:space="preserve"> </v>
      </c>
      <c r="G102" s="6" t="str">
        <f>'Client (6)'!$O$27</f>
        <v xml:space="preserve"> </v>
      </c>
      <c r="H102" s="6" t="str">
        <f>'Client (7)'!$O$27</f>
        <v xml:space="preserve"> </v>
      </c>
      <c r="I102" s="6" t="str">
        <f>'Client (8)'!$O$27</f>
        <v xml:space="preserve"> </v>
      </c>
      <c r="J102" s="6" t="str">
        <f>'Client (9)'!$O$27</f>
        <v xml:space="preserve"> </v>
      </c>
      <c r="K102" s="6" t="str">
        <f>'Client (10)'!$O$27</f>
        <v xml:space="preserve"> </v>
      </c>
      <c r="L102" s="6" t="str">
        <f>'Client (11)'!$O$27</f>
        <v xml:space="preserve"> </v>
      </c>
      <c r="M102" s="6" t="str">
        <f>'Client (12)'!$O$27</f>
        <v xml:space="preserve"> </v>
      </c>
      <c r="N102" s="6" t="str">
        <f>'Client (13)'!$O$27</f>
        <v xml:space="preserve"> </v>
      </c>
      <c r="O102" s="6" t="str">
        <f>'Client (14)'!$O$27</f>
        <v xml:space="preserve"> </v>
      </c>
      <c r="P102" s="6" t="str">
        <f>'Client (15)'!$O$27</f>
        <v xml:space="preserve"> </v>
      </c>
      <c r="Q102" s="6" t="str">
        <f>'Client (16)'!$O$27</f>
        <v xml:space="preserve"> </v>
      </c>
      <c r="R102" s="6" t="str">
        <f>'Client (17)'!$O$27</f>
        <v xml:space="preserve"> </v>
      </c>
      <c r="S102" s="6" t="str">
        <f>'Client (18)'!$O$27</f>
        <v xml:space="preserve"> </v>
      </c>
      <c r="T102" s="6" t="str">
        <f>'Client (19)'!$O$27</f>
        <v xml:space="preserve"> </v>
      </c>
      <c r="U102" s="6" t="str">
        <f>'Client (20)'!$O$27</f>
        <v xml:space="preserve"> </v>
      </c>
      <c r="V102" s="6" t="str">
        <f>'Client (21)'!$O$27</f>
        <v xml:space="preserve"> </v>
      </c>
      <c r="W102" s="6" t="str">
        <f>'Client (22)'!$O$27</f>
        <v xml:space="preserve"> </v>
      </c>
      <c r="X102" s="6" t="str">
        <f>'Client (23)'!$O$27</f>
        <v xml:space="preserve"> </v>
      </c>
      <c r="Y102" s="6" t="str">
        <f>'Client (24)'!$O$27</f>
        <v xml:space="preserve"> </v>
      </c>
      <c r="Z102" s="6" t="str">
        <f>'Client (25)'!$O$27</f>
        <v xml:space="preserve"> </v>
      </c>
    </row>
    <row r="103" spans="1:26" x14ac:dyDescent="0.3">
      <c r="A103" s="91" t="s">
        <v>44</v>
      </c>
      <c r="B103" s="6" t="str">
        <f>'Client (1)'!$O$28</f>
        <v xml:space="preserve"> </v>
      </c>
      <c r="C103" s="6" t="str">
        <f>'Client (2)'!$O$28</f>
        <v xml:space="preserve"> </v>
      </c>
      <c r="D103" s="6" t="str">
        <f>'Client (3)'!$O$28</f>
        <v xml:space="preserve"> </v>
      </c>
      <c r="E103" s="6" t="str">
        <f>'Client (4)'!$O$28</f>
        <v xml:space="preserve"> </v>
      </c>
      <c r="F103" s="6" t="str">
        <f>'Client (5)'!$O$28</f>
        <v xml:space="preserve"> </v>
      </c>
      <c r="G103" s="6" t="str">
        <f>'Client (6)'!$O$28</f>
        <v xml:space="preserve"> </v>
      </c>
      <c r="H103" s="6" t="str">
        <f>'Client (7)'!$O$28</f>
        <v xml:space="preserve"> </v>
      </c>
      <c r="I103" s="6" t="str">
        <f>'Client (8)'!$O$28</f>
        <v xml:space="preserve"> </v>
      </c>
      <c r="J103" s="6" t="str">
        <f>'Client (9)'!$O$28</f>
        <v xml:space="preserve"> </v>
      </c>
      <c r="K103" s="6" t="str">
        <f>'Client (10)'!$O$28</f>
        <v xml:space="preserve"> </v>
      </c>
      <c r="L103" s="6" t="str">
        <f>'Client (11)'!$O$28</f>
        <v xml:space="preserve"> </v>
      </c>
      <c r="M103" s="6" t="str">
        <f>'Client (12)'!$O$28</f>
        <v xml:space="preserve"> </v>
      </c>
      <c r="N103" s="6" t="str">
        <f>'Client (13)'!$O$28</f>
        <v xml:space="preserve"> </v>
      </c>
      <c r="O103" s="6" t="str">
        <f>'Client (14)'!$O$28</f>
        <v xml:space="preserve"> </v>
      </c>
      <c r="P103" s="6" t="str">
        <f>'Client (15)'!$O$28</f>
        <v xml:space="preserve"> </v>
      </c>
      <c r="Q103" s="6" t="str">
        <f>'Client (16)'!$O$28</f>
        <v xml:space="preserve"> </v>
      </c>
      <c r="R103" s="6" t="str">
        <f>'Client (17)'!$O$28</f>
        <v xml:space="preserve"> </v>
      </c>
      <c r="S103" s="6" t="str">
        <f>'Client (18)'!$O$28</f>
        <v xml:space="preserve"> </v>
      </c>
      <c r="T103" s="6" t="str">
        <f>'Client (19)'!$O$28</f>
        <v xml:space="preserve"> </v>
      </c>
      <c r="U103" s="6" t="str">
        <f>'Client (20)'!$O$28</f>
        <v xml:space="preserve"> </v>
      </c>
      <c r="V103" s="6" t="str">
        <f>'Client (21)'!$O$28</f>
        <v xml:space="preserve"> </v>
      </c>
      <c r="W103" s="6" t="str">
        <f>'Client (22)'!$O$28</f>
        <v xml:space="preserve"> </v>
      </c>
      <c r="X103" s="6" t="str">
        <f>'Client (23)'!$O$28</f>
        <v xml:space="preserve"> </v>
      </c>
      <c r="Y103" s="6" t="str">
        <f>'Client (24)'!$O$28</f>
        <v xml:space="preserve"> </v>
      </c>
      <c r="Z103" s="6" t="str">
        <f>'Client (25)'!$O$28</f>
        <v xml:space="preserve"> </v>
      </c>
    </row>
    <row r="104" spans="1:26" x14ac:dyDescent="0.3">
      <c r="A104" s="91" t="s">
        <v>45</v>
      </c>
      <c r="B104" s="6" t="str">
        <f>'Client (1)'!$O$29</f>
        <v xml:space="preserve"> </v>
      </c>
      <c r="C104" s="6" t="str">
        <f>'Client (2)'!$O$29</f>
        <v xml:space="preserve"> </v>
      </c>
      <c r="D104" s="6" t="str">
        <f>'Client (3)'!$O$29</f>
        <v xml:space="preserve"> </v>
      </c>
      <c r="E104" s="6" t="str">
        <f>'Client (4)'!$O$29</f>
        <v xml:space="preserve"> </v>
      </c>
      <c r="F104" s="6" t="str">
        <f>'Client (5)'!$O$29</f>
        <v xml:space="preserve"> </v>
      </c>
      <c r="G104" s="6" t="str">
        <f>'Client (6)'!$O$29</f>
        <v xml:space="preserve"> </v>
      </c>
      <c r="H104" s="6" t="str">
        <f>'Client (7)'!$O$29</f>
        <v xml:space="preserve"> </v>
      </c>
      <c r="I104" s="6" t="str">
        <f>'Client (8)'!$O$29</f>
        <v xml:space="preserve"> </v>
      </c>
      <c r="J104" s="6" t="str">
        <f>'Client (9)'!$O$29</f>
        <v xml:space="preserve"> </v>
      </c>
      <c r="K104" s="6" t="str">
        <f>'Client (10)'!$O$29</f>
        <v xml:space="preserve"> </v>
      </c>
      <c r="L104" s="6" t="str">
        <f>'Client (11)'!$O$29</f>
        <v xml:space="preserve"> </v>
      </c>
      <c r="M104" s="6" t="str">
        <f>'Client (12)'!$O$29</f>
        <v xml:space="preserve"> </v>
      </c>
      <c r="N104" s="6" t="str">
        <f>'Client (13)'!$O$29</f>
        <v xml:space="preserve"> </v>
      </c>
      <c r="O104" s="6" t="str">
        <f>'Client (14)'!$O$29</f>
        <v xml:space="preserve"> </v>
      </c>
      <c r="P104" s="6" t="str">
        <f>'Client (15)'!$O$29</f>
        <v xml:space="preserve"> </v>
      </c>
      <c r="Q104" s="6" t="str">
        <f>'Client (16)'!$O$29</f>
        <v xml:space="preserve"> </v>
      </c>
      <c r="R104" s="6" t="str">
        <f>'Client (17)'!$O$29</f>
        <v xml:space="preserve"> </v>
      </c>
      <c r="S104" s="6" t="str">
        <f>'Client (18)'!$O$29</f>
        <v xml:space="preserve"> </v>
      </c>
      <c r="T104" s="6" t="str">
        <f>'Client (19)'!$O$29</f>
        <v xml:space="preserve"> </v>
      </c>
      <c r="U104" s="6" t="str">
        <f>'Client (20)'!$O$29</f>
        <v xml:space="preserve"> </v>
      </c>
      <c r="V104" s="6" t="str">
        <f>'Client (21)'!$O$29</f>
        <v xml:space="preserve"> </v>
      </c>
      <c r="W104" s="6" t="str">
        <f>'Client (22)'!$O$29</f>
        <v xml:space="preserve"> </v>
      </c>
      <c r="X104" s="6" t="str">
        <f>'Client (23)'!$O$29</f>
        <v xml:space="preserve"> </v>
      </c>
      <c r="Y104" s="6" t="str">
        <f>'Client (24)'!$O$29</f>
        <v xml:space="preserve"> </v>
      </c>
      <c r="Z104" s="6" t="str">
        <f>'Client (25)'!$O$29</f>
        <v xml:space="preserve"> </v>
      </c>
    </row>
    <row r="105" spans="1:26" x14ac:dyDescent="0.3">
      <c r="A105" s="91" t="s">
        <v>46</v>
      </c>
      <c r="B105" s="6" t="str">
        <f>'Client (1)'!$O$30</f>
        <v xml:space="preserve"> </v>
      </c>
      <c r="C105" s="6" t="str">
        <f>'Client (2)'!$O$30</f>
        <v xml:space="preserve"> </v>
      </c>
      <c r="D105" s="6" t="str">
        <f>'Client (3)'!$O$30</f>
        <v xml:space="preserve"> </v>
      </c>
      <c r="E105" s="6" t="str">
        <f>'Client (4)'!$O$30</f>
        <v xml:space="preserve"> </v>
      </c>
      <c r="F105" s="6" t="str">
        <f>'Client (5)'!$O$30</f>
        <v xml:space="preserve"> </v>
      </c>
      <c r="G105" s="6" t="str">
        <f>'Client (6)'!$O$30</f>
        <v xml:space="preserve"> </v>
      </c>
      <c r="H105" s="6" t="str">
        <f>'Client (7)'!$O$30</f>
        <v xml:space="preserve"> </v>
      </c>
      <c r="I105" s="6" t="str">
        <f>'Client (8)'!$O$30</f>
        <v xml:space="preserve"> </v>
      </c>
      <c r="J105" s="6" t="str">
        <f>'Client (9)'!$O$30</f>
        <v xml:space="preserve"> </v>
      </c>
      <c r="K105" s="6" t="str">
        <f>'Client (10)'!$O$30</f>
        <v xml:space="preserve"> </v>
      </c>
      <c r="L105" s="6" t="str">
        <f>'Client (11)'!$O$30</f>
        <v xml:space="preserve"> </v>
      </c>
      <c r="M105" s="6" t="str">
        <f>'Client (12)'!$O$30</f>
        <v xml:space="preserve"> </v>
      </c>
      <c r="N105" s="6" t="str">
        <f>'Client (13)'!$O$30</f>
        <v xml:space="preserve"> </v>
      </c>
      <c r="O105" s="6" t="str">
        <f>'Client (14)'!$O$30</f>
        <v xml:space="preserve"> </v>
      </c>
      <c r="P105" s="6" t="str">
        <f>'Client (15)'!$O$30</f>
        <v xml:space="preserve"> </v>
      </c>
      <c r="Q105" s="6" t="str">
        <f>'Client (16)'!$O$30</f>
        <v xml:space="preserve"> </v>
      </c>
      <c r="R105" s="6" t="str">
        <f>'Client (17)'!$O$30</f>
        <v xml:space="preserve"> </v>
      </c>
      <c r="S105" s="6" t="str">
        <f>'Client (18)'!$O$30</f>
        <v xml:space="preserve"> </v>
      </c>
      <c r="T105" s="6" t="str">
        <f>'Client (19)'!$O$30</f>
        <v xml:space="preserve"> </v>
      </c>
      <c r="U105" s="6" t="str">
        <f>'Client (20)'!$O$30</f>
        <v xml:space="preserve"> </v>
      </c>
      <c r="V105" s="6" t="str">
        <f>'Client (21)'!$O$30</f>
        <v xml:space="preserve"> </v>
      </c>
      <c r="W105" s="6" t="str">
        <f>'Client (22)'!$O$30</f>
        <v xml:space="preserve"> </v>
      </c>
      <c r="X105" s="6" t="str">
        <f>'Client (23)'!$O$30</f>
        <v xml:space="preserve"> </v>
      </c>
      <c r="Y105" s="6" t="str">
        <f>'Client (24)'!$O$30</f>
        <v xml:space="preserve"> </v>
      </c>
      <c r="Z105" s="6" t="str">
        <f>'Client (25)'!$O$30</f>
        <v xml:space="preserve"> </v>
      </c>
    </row>
    <row r="106" spans="1:26" x14ac:dyDescent="0.3">
      <c r="A106" s="91" t="s">
        <v>47</v>
      </c>
      <c r="B106" s="6" t="str">
        <f>'Client (1)'!$O$32</f>
        <v xml:space="preserve"> </v>
      </c>
      <c r="C106" s="6" t="str">
        <f>'Client (2)'!$O$32</f>
        <v xml:space="preserve"> </v>
      </c>
      <c r="D106" s="6" t="str">
        <f>'Client (3)'!$O$32</f>
        <v xml:space="preserve"> </v>
      </c>
      <c r="E106" s="6" t="str">
        <f>'Client (4)'!$O$32</f>
        <v xml:space="preserve"> </v>
      </c>
      <c r="F106" s="6" t="str">
        <f>'Client (5)'!$O$32</f>
        <v xml:space="preserve"> </v>
      </c>
      <c r="G106" s="6" t="str">
        <f>'Client (6)'!$O$32</f>
        <v xml:space="preserve"> </v>
      </c>
      <c r="H106" s="6" t="str">
        <f>'Client (7)'!$O$32</f>
        <v xml:space="preserve"> </v>
      </c>
      <c r="I106" s="6" t="str">
        <f>'Client (8)'!$O$32</f>
        <v xml:space="preserve"> </v>
      </c>
      <c r="J106" s="6" t="str">
        <f>'Client (9)'!$O$32</f>
        <v xml:space="preserve"> </v>
      </c>
      <c r="K106" s="6" t="str">
        <f>'Client (10)'!$O$32</f>
        <v xml:space="preserve"> </v>
      </c>
      <c r="L106" s="6" t="str">
        <f>'Client (11)'!$O$32</f>
        <v xml:space="preserve"> </v>
      </c>
      <c r="M106" s="6" t="str">
        <f>'Client (12)'!$O$32</f>
        <v xml:space="preserve"> </v>
      </c>
      <c r="N106" s="6" t="str">
        <f>'Client (13)'!$O$32</f>
        <v xml:space="preserve"> </v>
      </c>
      <c r="O106" s="6" t="str">
        <f>'Client (14)'!$O$32</f>
        <v xml:space="preserve"> </v>
      </c>
      <c r="P106" s="6" t="str">
        <f>'Client (15)'!$O$32</f>
        <v xml:space="preserve"> </v>
      </c>
      <c r="Q106" s="6" t="str">
        <f>'Client (16)'!$O$32</f>
        <v xml:space="preserve"> </v>
      </c>
      <c r="R106" s="6" t="str">
        <f>'Client (17)'!$O$32</f>
        <v xml:space="preserve"> </v>
      </c>
      <c r="S106" s="6" t="str">
        <f>'Client (18)'!$O$32</f>
        <v xml:space="preserve"> </v>
      </c>
      <c r="T106" s="6" t="str">
        <f>'Client (19)'!$O$32</f>
        <v xml:space="preserve"> </v>
      </c>
      <c r="U106" s="6" t="str">
        <f>'Client (20)'!$O$32</f>
        <v xml:space="preserve"> </v>
      </c>
      <c r="V106" s="6" t="str">
        <f>'Client (21)'!$O$32</f>
        <v xml:space="preserve"> </v>
      </c>
      <c r="W106" s="6" t="str">
        <f>'Client (22)'!$O$32</f>
        <v xml:space="preserve"> </v>
      </c>
      <c r="X106" s="6" t="str">
        <f>'Client (23)'!$O$32</f>
        <v xml:space="preserve"> </v>
      </c>
      <c r="Y106" s="6" t="str">
        <f>'Client (24)'!$O$32</f>
        <v xml:space="preserve"> </v>
      </c>
      <c r="Z106" s="6" t="str">
        <f>'Client (25)'!$O$32</f>
        <v xml:space="preserve"> </v>
      </c>
    </row>
    <row r="107" spans="1:26" x14ac:dyDescent="0.3">
      <c r="A107" s="91" t="s">
        <v>48</v>
      </c>
      <c r="B107" s="6" t="str">
        <f>'Client (1)'!$O$33</f>
        <v xml:space="preserve"> </v>
      </c>
      <c r="C107" s="6" t="str">
        <f>'Client (2)'!$O$33</f>
        <v xml:space="preserve"> </v>
      </c>
      <c r="D107" s="6" t="str">
        <f>'Client (3)'!$O$33</f>
        <v xml:space="preserve"> </v>
      </c>
      <c r="E107" s="6" t="str">
        <f>'Client (4)'!$O$33</f>
        <v xml:space="preserve"> </v>
      </c>
      <c r="F107" s="6" t="str">
        <f>'Client (5)'!$O$33</f>
        <v xml:space="preserve"> </v>
      </c>
      <c r="G107" s="6" t="str">
        <f>'Client (6)'!$O$33</f>
        <v xml:space="preserve"> </v>
      </c>
      <c r="H107" s="6" t="str">
        <f>'Client (7)'!$O$33</f>
        <v xml:space="preserve"> </v>
      </c>
      <c r="I107" s="6" t="str">
        <f>'Client (8)'!$O$33</f>
        <v xml:space="preserve"> </v>
      </c>
      <c r="J107" s="6" t="str">
        <f>'Client (9)'!$O$33</f>
        <v xml:space="preserve"> </v>
      </c>
      <c r="K107" s="6" t="str">
        <f>'Client (10)'!$O$33</f>
        <v xml:space="preserve"> </v>
      </c>
      <c r="L107" s="6" t="str">
        <f>'Client (11)'!$O$33</f>
        <v xml:space="preserve"> </v>
      </c>
      <c r="M107" s="6" t="str">
        <f>'Client (12)'!$O$33</f>
        <v xml:space="preserve"> </v>
      </c>
      <c r="N107" s="6" t="str">
        <f>'Client (13)'!$O$33</f>
        <v xml:space="preserve"> </v>
      </c>
      <c r="O107" s="6" t="str">
        <f>'Client (14)'!$O$33</f>
        <v xml:space="preserve"> </v>
      </c>
      <c r="P107" s="6" t="str">
        <f>'Client (15)'!$O$33</f>
        <v xml:space="preserve"> </v>
      </c>
      <c r="Q107" s="6" t="str">
        <f>'Client (16)'!$O$33</f>
        <v xml:space="preserve"> </v>
      </c>
      <c r="R107" s="6" t="str">
        <f>'Client (17)'!$O$33</f>
        <v xml:space="preserve"> </v>
      </c>
      <c r="S107" s="6" t="str">
        <f>'Client (18)'!$O$33</f>
        <v xml:space="preserve"> </v>
      </c>
      <c r="T107" s="6" t="str">
        <f>'Client (19)'!$O$33</f>
        <v xml:space="preserve"> </v>
      </c>
      <c r="U107" s="6" t="str">
        <f>'Client (20)'!$O$33</f>
        <v xml:space="preserve"> </v>
      </c>
      <c r="V107" s="6" t="str">
        <f>'Client (21)'!$O$33</f>
        <v xml:space="preserve"> </v>
      </c>
      <c r="W107" s="6" t="str">
        <f>'Client (22)'!$O$33</f>
        <v xml:space="preserve"> </v>
      </c>
      <c r="X107" s="6" t="str">
        <f>'Client (23)'!$O$33</f>
        <v xml:space="preserve"> </v>
      </c>
      <c r="Y107" s="6" t="str">
        <f>'Client (24)'!$O$33</f>
        <v xml:space="preserve"> </v>
      </c>
      <c r="Z107" s="6" t="str">
        <f>'Client (25)'!$O$33</f>
        <v xml:space="preserve"> </v>
      </c>
    </row>
    <row r="108" spans="1:26" x14ac:dyDescent="0.3">
      <c r="A108" s="91" t="s">
        <v>49</v>
      </c>
      <c r="B108" s="6" t="str">
        <f>'Client (1)'!$O$34</f>
        <v xml:space="preserve"> </v>
      </c>
      <c r="C108" s="6" t="str">
        <f>'Client (2)'!$O$34</f>
        <v xml:space="preserve"> </v>
      </c>
      <c r="D108" s="6" t="str">
        <f>'Client (3)'!$O$34</f>
        <v xml:space="preserve"> </v>
      </c>
      <c r="E108" s="6" t="str">
        <f>'Client (4)'!$O$34</f>
        <v xml:space="preserve"> </v>
      </c>
      <c r="F108" s="6" t="str">
        <f>'Client (5)'!$O$34</f>
        <v xml:space="preserve"> </v>
      </c>
      <c r="G108" s="6" t="str">
        <f>'Client (6)'!$O$34</f>
        <v xml:space="preserve"> </v>
      </c>
      <c r="H108" s="6" t="str">
        <f>'Client (7)'!$O$34</f>
        <v xml:space="preserve"> </v>
      </c>
      <c r="I108" s="6" t="str">
        <f>'Client (8)'!$O$34</f>
        <v xml:space="preserve"> </v>
      </c>
      <c r="J108" s="6" t="str">
        <f>'Client (9)'!$O$34</f>
        <v xml:space="preserve"> </v>
      </c>
      <c r="K108" s="6" t="str">
        <f>'Client (10)'!$O$34</f>
        <v xml:space="preserve"> </v>
      </c>
      <c r="L108" s="6" t="str">
        <f>'Client (11)'!$O$34</f>
        <v xml:space="preserve"> </v>
      </c>
      <c r="M108" s="6" t="str">
        <f>'Client (12)'!$O$34</f>
        <v xml:space="preserve"> </v>
      </c>
      <c r="N108" s="6" t="str">
        <f>'Client (13)'!$O$34</f>
        <v xml:space="preserve"> </v>
      </c>
      <c r="O108" s="6" t="str">
        <f>'Client (14)'!$O$34</f>
        <v xml:space="preserve"> </v>
      </c>
      <c r="P108" s="6" t="str">
        <f>'Client (15)'!$O$34</f>
        <v xml:space="preserve"> </v>
      </c>
      <c r="Q108" s="6" t="str">
        <f>'Client (16)'!$O$34</f>
        <v xml:space="preserve"> </v>
      </c>
      <c r="R108" s="6" t="str">
        <f>'Client (17)'!$O$34</f>
        <v xml:space="preserve"> </v>
      </c>
      <c r="S108" s="6" t="str">
        <f>'Client (18)'!$O$34</f>
        <v xml:space="preserve"> </v>
      </c>
      <c r="T108" s="6" t="str">
        <f>'Client (19)'!$O$34</f>
        <v xml:space="preserve"> </v>
      </c>
      <c r="U108" s="6" t="str">
        <f>'Client (20)'!$O$34</f>
        <v xml:space="preserve"> </v>
      </c>
      <c r="V108" s="6" t="str">
        <f>'Client (21)'!$O$34</f>
        <v xml:space="preserve"> </v>
      </c>
      <c r="W108" s="6" t="str">
        <f>'Client (22)'!$O$34</f>
        <v xml:space="preserve"> </v>
      </c>
      <c r="X108" s="6" t="str">
        <f>'Client (23)'!$O$34</f>
        <v xml:space="preserve"> </v>
      </c>
      <c r="Y108" s="6" t="str">
        <f>'Client (24)'!$O$34</f>
        <v xml:space="preserve"> </v>
      </c>
      <c r="Z108" s="6" t="str">
        <f>'Client (25)'!$O$34</f>
        <v xml:space="preserve"> </v>
      </c>
    </row>
    <row r="109" spans="1:26" x14ac:dyDescent="0.3">
      <c r="A109" s="91" t="s">
        <v>50</v>
      </c>
      <c r="B109" s="6" t="str">
        <f>'Client (1)'!$O$35</f>
        <v xml:space="preserve"> </v>
      </c>
      <c r="C109" s="6" t="str">
        <f>'Client (2)'!$O$35</f>
        <v xml:space="preserve"> </v>
      </c>
      <c r="D109" s="6" t="str">
        <f>'Client (3)'!$O$35</f>
        <v xml:space="preserve"> </v>
      </c>
      <c r="E109" s="6" t="str">
        <f>'Client (4)'!$O$35</f>
        <v xml:space="preserve"> </v>
      </c>
      <c r="F109" s="6" t="str">
        <f>'Client (5)'!$O$35</f>
        <v xml:space="preserve"> </v>
      </c>
      <c r="G109" s="6" t="str">
        <f>'Client (6)'!$O$35</f>
        <v xml:space="preserve"> </v>
      </c>
      <c r="H109" s="6" t="str">
        <f>'Client (7)'!$O$35</f>
        <v xml:space="preserve"> </v>
      </c>
      <c r="I109" s="6" t="str">
        <f>'Client (8)'!$O$35</f>
        <v xml:space="preserve"> </v>
      </c>
      <c r="J109" s="6" t="str">
        <f>'Client (9)'!$O$35</f>
        <v xml:space="preserve"> </v>
      </c>
      <c r="K109" s="6" t="str">
        <f>'Client (10)'!$O$35</f>
        <v xml:space="preserve"> </v>
      </c>
      <c r="L109" s="6" t="str">
        <f>'Client (11)'!$O$35</f>
        <v xml:space="preserve"> </v>
      </c>
      <c r="M109" s="6" t="str">
        <f>'Client (12)'!$O$35</f>
        <v xml:space="preserve"> </v>
      </c>
      <c r="N109" s="6" t="str">
        <f>'Client (13)'!$O$35</f>
        <v xml:space="preserve"> </v>
      </c>
      <c r="O109" s="6" t="str">
        <f>'Client (14)'!$O$35</f>
        <v xml:space="preserve"> </v>
      </c>
      <c r="P109" s="6" t="str">
        <f>'Client (15)'!$O$35</f>
        <v xml:space="preserve"> </v>
      </c>
      <c r="Q109" s="6" t="str">
        <f>'Client (16)'!$O$35</f>
        <v xml:space="preserve"> </v>
      </c>
      <c r="R109" s="6" t="str">
        <f>'Client (17)'!$O$35</f>
        <v xml:space="preserve"> </v>
      </c>
      <c r="S109" s="6" t="str">
        <f>'Client (18)'!$O$35</f>
        <v xml:space="preserve"> </v>
      </c>
      <c r="T109" s="6" t="str">
        <f>'Client (19)'!$O$35</f>
        <v xml:space="preserve"> </v>
      </c>
      <c r="U109" s="6" t="str">
        <f>'Client (20)'!$O$35</f>
        <v xml:space="preserve"> </v>
      </c>
      <c r="V109" s="6" t="str">
        <f>'Client (21)'!$O$35</f>
        <v xml:space="preserve"> </v>
      </c>
      <c r="W109" s="6" t="str">
        <f>'Client (22)'!$O$35</f>
        <v xml:space="preserve"> </v>
      </c>
      <c r="X109" s="6" t="str">
        <f>'Client (23)'!$O$35</f>
        <v xml:space="preserve"> </v>
      </c>
      <c r="Y109" s="6" t="str">
        <f>'Client (24)'!$O$35</f>
        <v xml:space="preserve"> </v>
      </c>
      <c r="Z109" s="6" t="str">
        <f>'Client (25)'!$O$35</f>
        <v xml:space="preserve"> </v>
      </c>
    </row>
    <row r="110" spans="1:26" x14ac:dyDescent="0.3">
      <c r="A110" s="91" t="s">
        <v>51</v>
      </c>
      <c r="B110" s="6" t="str">
        <f>'Client (1)'!$O$36</f>
        <v xml:space="preserve"> </v>
      </c>
      <c r="C110" s="6" t="str">
        <f>'Client (2)'!$O$36</f>
        <v xml:space="preserve"> </v>
      </c>
      <c r="D110" s="6" t="str">
        <f>'Client (3)'!$O$36</f>
        <v xml:space="preserve"> </v>
      </c>
      <c r="E110" s="6" t="str">
        <f>'Client (4)'!$O$36</f>
        <v xml:space="preserve"> </v>
      </c>
      <c r="F110" s="6" t="str">
        <f>'Client (5)'!$O$36</f>
        <v xml:space="preserve"> </v>
      </c>
      <c r="G110" s="6" t="str">
        <f>'Client (6)'!$O$36</f>
        <v xml:space="preserve"> </v>
      </c>
      <c r="H110" s="6" t="str">
        <f>'Client (7)'!$O$36</f>
        <v xml:space="preserve"> </v>
      </c>
      <c r="I110" s="6" t="str">
        <f>'Client (8)'!$O$36</f>
        <v xml:space="preserve"> </v>
      </c>
      <c r="J110" s="6" t="str">
        <f>'Client (9)'!$O$36</f>
        <v xml:space="preserve"> </v>
      </c>
      <c r="K110" s="6" t="str">
        <f>'Client (10)'!$O$36</f>
        <v xml:space="preserve"> </v>
      </c>
      <c r="L110" s="6" t="str">
        <f>'Client (11)'!$O$36</f>
        <v xml:space="preserve"> </v>
      </c>
      <c r="M110" s="6" t="str">
        <f>'Client (12)'!$O$36</f>
        <v xml:space="preserve"> </v>
      </c>
      <c r="N110" s="6" t="str">
        <f>'Client (13)'!$O$36</f>
        <v xml:space="preserve"> </v>
      </c>
      <c r="O110" s="6" t="str">
        <f>'Client (14)'!$O$36</f>
        <v xml:space="preserve"> </v>
      </c>
      <c r="P110" s="6" t="str">
        <f>'Client (15)'!$O$36</f>
        <v xml:space="preserve"> </v>
      </c>
      <c r="Q110" s="6" t="str">
        <f>'Client (16)'!$O$36</f>
        <v xml:space="preserve"> </v>
      </c>
      <c r="R110" s="6" t="str">
        <f>'Client (17)'!$O$36</f>
        <v xml:space="preserve"> </v>
      </c>
      <c r="S110" s="6" t="str">
        <f>'Client (18)'!$O$36</f>
        <v xml:space="preserve"> </v>
      </c>
      <c r="T110" s="6" t="str">
        <f>'Client (19)'!$O$36</f>
        <v xml:space="preserve"> </v>
      </c>
      <c r="U110" s="6" t="str">
        <f>'Client (20)'!$O$36</f>
        <v xml:space="preserve"> </v>
      </c>
      <c r="V110" s="6" t="str">
        <f>'Client (21)'!$O$36</f>
        <v xml:space="preserve"> </v>
      </c>
      <c r="W110" s="6" t="str">
        <f>'Client (22)'!$O$36</f>
        <v xml:space="preserve"> </v>
      </c>
      <c r="X110" s="6" t="str">
        <f>'Client (23)'!$O$36</f>
        <v xml:space="preserve"> </v>
      </c>
      <c r="Y110" s="6" t="str">
        <f>'Client (24)'!$O$36</f>
        <v xml:space="preserve"> </v>
      </c>
      <c r="Z110" s="6" t="str">
        <f>'Client (25)'!$O$36</f>
        <v xml:space="preserve"> </v>
      </c>
    </row>
    <row r="111" spans="1:26" x14ac:dyDescent="0.3">
      <c r="A111" s="91" t="s">
        <v>52</v>
      </c>
      <c r="B111" s="6" t="str">
        <f>'Client (1)'!$O$37</f>
        <v xml:space="preserve"> </v>
      </c>
      <c r="C111" s="6" t="str">
        <f>'Client (2)'!$O$37</f>
        <v xml:space="preserve"> </v>
      </c>
      <c r="D111" s="6" t="str">
        <f>'Client (3)'!$O$37</f>
        <v xml:space="preserve"> </v>
      </c>
      <c r="E111" s="6" t="str">
        <f>'Client (4)'!$O$37</f>
        <v xml:space="preserve"> </v>
      </c>
      <c r="F111" s="6" t="str">
        <f>'Client (5)'!$O$37</f>
        <v xml:space="preserve"> </v>
      </c>
      <c r="G111" s="6" t="str">
        <f>'Client (6)'!$O$37</f>
        <v xml:space="preserve"> </v>
      </c>
      <c r="H111" s="6" t="str">
        <f>'Client (7)'!$O$37</f>
        <v xml:space="preserve"> </v>
      </c>
      <c r="I111" s="6" t="str">
        <f>'Client (8)'!$O$37</f>
        <v xml:space="preserve"> </v>
      </c>
      <c r="J111" s="6" t="str">
        <f>'Client (9)'!$O$37</f>
        <v xml:space="preserve"> </v>
      </c>
      <c r="K111" s="6" t="str">
        <f>'Client (10)'!$O$37</f>
        <v xml:space="preserve"> </v>
      </c>
      <c r="L111" s="6" t="str">
        <f>'Client (11)'!$O$37</f>
        <v xml:space="preserve"> </v>
      </c>
      <c r="M111" s="6" t="str">
        <f>'Client (12)'!$O$37</f>
        <v xml:space="preserve"> </v>
      </c>
      <c r="N111" s="6" t="str">
        <f>'Client (13)'!$O$37</f>
        <v xml:space="preserve"> </v>
      </c>
      <c r="O111" s="6" t="str">
        <f>'Client (14)'!$O$37</f>
        <v xml:space="preserve"> </v>
      </c>
      <c r="P111" s="6" t="str">
        <f>'Client (15)'!$O$37</f>
        <v xml:space="preserve"> </v>
      </c>
      <c r="Q111" s="6" t="str">
        <f>'Client (16)'!$O$37</f>
        <v xml:space="preserve"> </v>
      </c>
      <c r="R111" s="6" t="str">
        <f>'Client (17)'!$O$37</f>
        <v xml:space="preserve"> </v>
      </c>
      <c r="S111" s="6" t="str">
        <f>'Client (18)'!$O$37</f>
        <v xml:space="preserve"> </v>
      </c>
      <c r="T111" s="6" t="str">
        <f>'Client (19)'!$O$37</f>
        <v xml:space="preserve"> </v>
      </c>
      <c r="U111" s="6" t="str">
        <f>'Client (20)'!$O$37</f>
        <v xml:space="preserve"> </v>
      </c>
      <c r="V111" s="6" t="str">
        <f>'Client (21)'!$O$37</f>
        <v xml:space="preserve"> </v>
      </c>
      <c r="W111" s="6" t="str">
        <f>'Client (22)'!$O$37</f>
        <v xml:space="preserve"> </v>
      </c>
      <c r="X111" s="6" t="str">
        <f>'Client (23)'!$O$37</f>
        <v xml:space="preserve"> </v>
      </c>
      <c r="Y111" s="6" t="str">
        <f>'Client (24)'!$O$37</f>
        <v xml:space="preserve"> </v>
      </c>
      <c r="Z111" s="6" t="str">
        <f>'Client (25)'!$O$37</f>
        <v xml:space="preserve"> </v>
      </c>
    </row>
    <row r="112" spans="1:26" x14ac:dyDescent="0.3">
      <c r="A112" s="91" t="s">
        <v>53</v>
      </c>
      <c r="B112" s="6" t="str">
        <f>'Client (1)'!$O$38</f>
        <v xml:space="preserve"> </v>
      </c>
      <c r="C112" s="6" t="str">
        <f>'Client (2)'!$O$38</f>
        <v xml:space="preserve"> </v>
      </c>
      <c r="D112" s="6" t="str">
        <f>'Client (3)'!$O$38</f>
        <v xml:space="preserve"> </v>
      </c>
      <c r="E112" s="6" t="str">
        <f>'Client (4)'!$O$38</f>
        <v xml:space="preserve"> </v>
      </c>
      <c r="F112" s="6" t="str">
        <f>'Client (5)'!$O$38</f>
        <v xml:space="preserve"> </v>
      </c>
      <c r="G112" s="6" t="str">
        <f>'Client (6)'!$O$38</f>
        <v xml:space="preserve"> </v>
      </c>
      <c r="H112" s="6" t="str">
        <f>'Client (7)'!$O$38</f>
        <v xml:space="preserve"> </v>
      </c>
      <c r="I112" s="6" t="str">
        <f>'Client (8)'!$O$38</f>
        <v xml:space="preserve"> </v>
      </c>
      <c r="J112" s="6" t="str">
        <f>'Client (9)'!$O$38</f>
        <v xml:space="preserve"> </v>
      </c>
      <c r="K112" s="6" t="str">
        <f>'Client (10)'!$O$38</f>
        <v xml:space="preserve"> </v>
      </c>
      <c r="L112" s="6" t="str">
        <f>'Client (11)'!$O$38</f>
        <v xml:space="preserve"> </v>
      </c>
      <c r="M112" s="6" t="str">
        <f>'Client (12)'!$O$38</f>
        <v xml:space="preserve"> </v>
      </c>
      <c r="N112" s="6" t="str">
        <f>'Client (13)'!$O$38</f>
        <v xml:space="preserve"> </v>
      </c>
      <c r="O112" s="6" t="str">
        <f>'Client (14)'!$O$38</f>
        <v xml:space="preserve"> </v>
      </c>
      <c r="P112" s="6" t="str">
        <f>'Client (15)'!$O$38</f>
        <v xml:space="preserve"> </v>
      </c>
      <c r="Q112" s="6" t="str">
        <f>'Client (16)'!$O$38</f>
        <v xml:space="preserve"> </v>
      </c>
      <c r="R112" s="6" t="str">
        <f>'Client (17)'!$O$38</f>
        <v xml:space="preserve"> </v>
      </c>
      <c r="S112" s="6" t="str">
        <f>'Client (18)'!$O$38</f>
        <v xml:space="preserve"> </v>
      </c>
      <c r="T112" s="6" t="str">
        <f>'Client (19)'!$O$38</f>
        <v xml:space="preserve"> </v>
      </c>
      <c r="U112" s="6" t="str">
        <f>'Client (20)'!$O$38</f>
        <v xml:space="preserve"> </v>
      </c>
      <c r="V112" s="6" t="str">
        <f>'Client (21)'!$O$38</f>
        <v xml:space="preserve"> </v>
      </c>
      <c r="W112" s="6" t="str">
        <f>'Client (22)'!$O$38</f>
        <v xml:space="preserve"> </v>
      </c>
      <c r="X112" s="6" t="str">
        <f>'Client (23)'!$O$38</f>
        <v xml:space="preserve"> </v>
      </c>
      <c r="Y112" s="6" t="str">
        <f>'Client (24)'!$O$38</f>
        <v xml:space="preserve"> </v>
      </c>
      <c r="Z112" s="6" t="str">
        <f>'Client (25)'!$O$38</f>
        <v xml:space="preserve"> </v>
      </c>
    </row>
    <row r="113" spans="1:26" x14ac:dyDescent="0.3">
      <c r="A113" s="91" t="s">
        <v>80</v>
      </c>
      <c r="B113" s="6" t="str">
        <f>'Client (1)'!$O$41</f>
        <v xml:space="preserve"> </v>
      </c>
      <c r="C113" s="6" t="str">
        <f>'Client (2)'!$O$41</f>
        <v xml:space="preserve"> </v>
      </c>
      <c r="D113" s="6" t="str">
        <f>'Client (3)'!$O$41</f>
        <v xml:space="preserve"> </v>
      </c>
      <c r="E113" s="6" t="str">
        <f>'Client (4)'!$O$41</f>
        <v xml:space="preserve"> </v>
      </c>
      <c r="F113" s="6" t="str">
        <f>'Client (5)'!$O$41</f>
        <v xml:space="preserve"> </v>
      </c>
      <c r="G113" s="6" t="str">
        <f>'Client (6)'!$O$41</f>
        <v xml:space="preserve"> </v>
      </c>
      <c r="H113" s="6" t="str">
        <f>'Client (7)'!$O$41</f>
        <v xml:space="preserve"> </v>
      </c>
      <c r="I113" s="6" t="str">
        <f>'Client (8)'!$O$41</f>
        <v xml:space="preserve"> </v>
      </c>
      <c r="J113" s="6" t="str">
        <f>'Client (9)'!$O$41</f>
        <v xml:space="preserve"> </v>
      </c>
      <c r="K113" s="6" t="str">
        <f>'Client (10)'!$O$41</f>
        <v xml:space="preserve"> </v>
      </c>
      <c r="L113" s="6" t="str">
        <f>'Client (11)'!$O$41</f>
        <v xml:space="preserve"> </v>
      </c>
      <c r="M113" s="6" t="str">
        <f>'Client (12)'!$O$41</f>
        <v xml:space="preserve"> </v>
      </c>
      <c r="N113" s="6" t="str">
        <f>'Client (13)'!$O$41</f>
        <v xml:space="preserve"> </v>
      </c>
      <c r="O113" s="6" t="str">
        <f>'Client (14)'!$O$41</f>
        <v xml:space="preserve"> </v>
      </c>
      <c r="P113" s="6" t="str">
        <f>'Client (15)'!$O$41</f>
        <v xml:space="preserve"> </v>
      </c>
      <c r="Q113" s="6" t="str">
        <f>'Client (16)'!$O$41</f>
        <v xml:space="preserve"> </v>
      </c>
      <c r="R113" s="6" t="str">
        <f>'Client (17)'!$O$41</f>
        <v xml:space="preserve"> </v>
      </c>
      <c r="S113" s="6" t="str">
        <f>'Client (18)'!$O$41</f>
        <v xml:space="preserve"> </v>
      </c>
      <c r="T113" s="6" t="str">
        <f>'Client (19)'!$O$41</f>
        <v xml:space="preserve"> </v>
      </c>
      <c r="U113" s="6" t="str">
        <f>'Client (20)'!$O$41</f>
        <v xml:space="preserve"> </v>
      </c>
      <c r="V113" s="6" t="str">
        <f>'Client (21)'!$O$41</f>
        <v xml:space="preserve"> </v>
      </c>
      <c r="W113" s="6" t="str">
        <f>'Client (22)'!$O$41</f>
        <v xml:space="preserve"> </v>
      </c>
      <c r="X113" s="6" t="str">
        <f>'Client (23)'!$O$41</f>
        <v xml:space="preserve"> </v>
      </c>
      <c r="Y113" s="6" t="str">
        <f>'Client (24)'!$O$41</f>
        <v xml:space="preserve"> </v>
      </c>
      <c r="Z113" s="6" t="str">
        <f>'Client (25)'!$O$41</f>
        <v xml:space="preserve"> </v>
      </c>
    </row>
    <row r="114" spans="1:26" x14ac:dyDescent="0.3">
      <c r="A114" s="91" t="s">
        <v>81</v>
      </c>
      <c r="B114" s="6" t="str">
        <f>'Client (1)'!$O$42</f>
        <v xml:space="preserve"> </v>
      </c>
      <c r="C114" s="6" t="str">
        <f>'Client (2)'!$O$42</f>
        <v xml:space="preserve"> </v>
      </c>
      <c r="D114" s="6" t="str">
        <f>'Client (3)'!$O$42</f>
        <v xml:space="preserve"> </v>
      </c>
      <c r="E114" s="6" t="str">
        <f>'Client (4)'!$O$42</f>
        <v xml:space="preserve"> </v>
      </c>
      <c r="F114" s="6" t="str">
        <f>'Client (5)'!$O$42</f>
        <v xml:space="preserve"> </v>
      </c>
      <c r="G114" s="6" t="str">
        <f>'Client (6)'!$O$42</f>
        <v xml:space="preserve"> </v>
      </c>
      <c r="H114" s="6" t="str">
        <f>'Client (7)'!$O$42</f>
        <v xml:space="preserve"> </v>
      </c>
      <c r="I114" s="6" t="str">
        <f>'Client (8)'!$O$42</f>
        <v xml:space="preserve"> </v>
      </c>
      <c r="J114" s="6" t="str">
        <f>'Client (9)'!$O$42</f>
        <v xml:space="preserve"> </v>
      </c>
      <c r="K114" s="6" t="str">
        <f>'Client (10)'!$O$42</f>
        <v xml:space="preserve"> </v>
      </c>
      <c r="L114" s="6" t="str">
        <f>'Client (11)'!$O$42</f>
        <v xml:space="preserve"> </v>
      </c>
      <c r="M114" s="6" t="str">
        <f>'Client (12)'!$O$42</f>
        <v xml:space="preserve"> </v>
      </c>
      <c r="N114" s="6" t="str">
        <f>'Client (13)'!$O$42</f>
        <v xml:space="preserve"> </v>
      </c>
      <c r="O114" s="6" t="str">
        <f>'Client (14)'!$O$42</f>
        <v xml:space="preserve"> </v>
      </c>
      <c r="P114" s="6" t="str">
        <f>'Client (15)'!$O$42</f>
        <v xml:space="preserve"> </v>
      </c>
      <c r="Q114" s="6" t="str">
        <f>'Client (16)'!$O$42</f>
        <v xml:space="preserve"> </v>
      </c>
      <c r="R114" s="6" t="str">
        <f>'Client (17)'!$O$42</f>
        <v xml:space="preserve"> </v>
      </c>
      <c r="S114" s="6" t="str">
        <f>'Client (18)'!$O$42</f>
        <v xml:space="preserve"> </v>
      </c>
      <c r="T114" s="6" t="str">
        <f>'Client (19)'!$O$42</f>
        <v xml:space="preserve"> </v>
      </c>
      <c r="U114" s="6" t="str">
        <f>'Client (20)'!$O$42</f>
        <v xml:space="preserve"> </v>
      </c>
      <c r="V114" s="6" t="str">
        <f>'Client (21)'!$O$42</f>
        <v xml:space="preserve"> </v>
      </c>
      <c r="W114" s="6" t="str">
        <f>'Client (22)'!$O$42</f>
        <v xml:space="preserve"> </v>
      </c>
      <c r="X114" s="6" t="str">
        <f>'Client (23)'!$O$42</f>
        <v xml:space="preserve"> </v>
      </c>
      <c r="Y114" s="6" t="str">
        <f>'Client (24)'!$O$42</f>
        <v xml:space="preserve"> </v>
      </c>
      <c r="Z114" s="6" t="str">
        <f>'Client (25)'!$O$42</f>
        <v xml:space="preserve"> </v>
      </c>
    </row>
    <row r="115" spans="1:26" x14ac:dyDescent="0.3">
      <c r="A115" s="91" t="s">
        <v>82</v>
      </c>
      <c r="B115" s="6" t="str">
        <f>'Client (1)'!$O$43</f>
        <v xml:space="preserve"> </v>
      </c>
      <c r="C115" s="6" t="str">
        <f>'Client (2)'!$O$43</f>
        <v xml:space="preserve"> </v>
      </c>
      <c r="D115" s="6" t="str">
        <f>'Client (3)'!$O$43</f>
        <v xml:space="preserve"> </v>
      </c>
      <c r="E115" s="6" t="str">
        <f>'Client (4)'!$O$43</f>
        <v xml:space="preserve"> </v>
      </c>
      <c r="F115" s="6" t="str">
        <f>'Client (5)'!$O$43</f>
        <v xml:space="preserve"> </v>
      </c>
      <c r="G115" s="6" t="str">
        <f>'Client (6)'!$O$43</f>
        <v xml:space="preserve"> </v>
      </c>
      <c r="H115" s="6" t="str">
        <f>'Client (7)'!$O$43</f>
        <v xml:space="preserve"> </v>
      </c>
      <c r="I115" s="6" t="str">
        <f>'Client (8)'!$O$43</f>
        <v xml:space="preserve"> </v>
      </c>
      <c r="J115" s="6" t="str">
        <f>'Client (9)'!$O$43</f>
        <v xml:space="preserve"> </v>
      </c>
      <c r="K115" s="6" t="str">
        <f>'Client (10)'!$O$43</f>
        <v xml:space="preserve"> </v>
      </c>
      <c r="L115" s="6" t="str">
        <f>'Client (11)'!$O$43</f>
        <v xml:space="preserve"> </v>
      </c>
      <c r="M115" s="6" t="str">
        <f>'Client (12)'!$O$43</f>
        <v xml:space="preserve"> </v>
      </c>
      <c r="N115" s="6" t="str">
        <f>'Client (13)'!$O$43</f>
        <v xml:space="preserve"> </v>
      </c>
      <c r="O115" s="6" t="str">
        <f>'Client (14)'!$O$43</f>
        <v xml:space="preserve"> </v>
      </c>
      <c r="P115" s="6" t="str">
        <f>'Client (15)'!$O$43</f>
        <v xml:space="preserve"> </v>
      </c>
      <c r="Q115" s="6" t="str">
        <f>'Client (16)'!$O$43</f>
        <v xml:space="preserve"> </v>
      </c>
      <c r="R115" s="6" t="str">
        <f>'Client (17)'!$O$43</f>
        <v xml:space="preserve"> </v>
      </c>
      <c r="S115" s="6" t="str">
        <f>'Client (18)'!$O$43</f>
        <v xml:space="preserve"> </v>
      </c>
      <c r="T115" s="6" t="str">
        <f>'Client (19)'!$O$43</f>
        <v xml:space="preserve"> </v>
      </c>
      <c r="U115" s="6" t="str">
        <f>'Client (20)'!$O$43</f>
        <v xml:space="preserve"> </v>
      </c>
      <c r="V115" s="6" t="str">
        <f>'Client (21)'!$O$43</f>
        <v xml:space="preserve"> </v>
      </c>
      <c r="W115" s="6" t="str">
        <f>'Client (22)'!$O$43</f>
        <v xml:space="preserve"> </v>
      </c>
      <c r="X115" s="6" t="str">
        <f>'Client (23)'!$O$43</f>
        <v xml:space="preserve"> </v>
      </c>
      <c r="Y115" s="6" t="str">
        <f>'Client (24)'!$O$43</f>
        <v xml:space="preserve"> </v>
      </c>
      <c r="Z115" s="6" t="str">
        <f>'Client (25)'!$O$43</f>
        <v xml:space="preserve"> </v>
      </c>
    </row>
    <row r="116" spans="1:26" x14ac:dyDescent="0.3">
      <c r="A116" s="91" t="s">
        <v>83</v>
      </c>
      <c r="B116" s="6" t="str">
        <f>'Client (1)'!$O$44</f>
        <v xml:space="preserve"> </v>
      </c>
      <c r="C116" s="6" t="str">
        <f>'Client (2)'!$O$44</f>
        <v xml:space="preserve"> </v>
      </c>
      <c r="D116" s="6" t="str">
        <f>'Client (3)'!$O$44</f>
        <v xml:space="preserve"> </v>
      </c>
      <c r="E116" s="6" t="str">
        <f>'Client (4)'!$O$44</f>
        <v xml:space="preserve"> </v>
      </c>
      <c r="F116" s="6" t="str">
        <f>'Client (5)'!$O$44</f>
        <v xml:space="preserve"> </v>
      </c>
      <c r="G116" s="6" t="str">
        <f>'Client (6)'!$O$44</f>
        <v xml:space="preserve"> </v>
      </c>
      <c r="H116" s="6" t="str">
        <f>'Client (7)'!$O$44</f>
        <v xml:space="preserve"> </v>
      </c>
      <c r="I116" s="6" t="str">
        <f>'Client (8)'!$O$44</f>
        <v xml:space="preserve"> </v>
      </c>
      <c r="J116" s="6" t="str">
        <f>'Client (9)'!$O$44</f>
        <v xml:space="preserve"> </v>
      </c>
      <c r="K116" s="6" t="str">
        <f>'Client (10)'!$O$44</f>
        <v xml:space="preserve"> </v>
      </c>
      <c r="L116" s="6" t="str">
        <f>'Client (11)'!$O$44</f>
        <v xml:space="preserve"> </v>
      </c>
      <c r="M116" s="6" t="str">
        <f>'Client (12)'!$O$44</f>
        <v xml:space="preserve"> </v>
      </c>
      <c r="N116" s="6" t="str">
        <f>'Client (13)'!$O$44</f>
        <v xml:space="preserve"> </v>
      </c>
      <c r="O116" s="6" t="str">
        <f>'Client (14)'!$O$44</f>
        <v xml:space="preserve"> </v>
      </c>
      <c r="P116" s="6" t="str">
        <f>'Client (15)'!$O$44</f>
        <v xml:space="preserve"> </v>
      </c>
      <c r="Q116" s="6" t="str">
        <f>'Client (16)'!$O$44</f>
        <v xml:space="preserve"> </v>
      </c>
      <c r="R116" s="6" t="str">
        <f>'Client (17)'!$O$44</f>
        <v xml:space="preserve"> </v>
      </c>
      <c r="S116" s="6" t="str">
        <f>'Client (18)'!$O$44</f>
        <v xml:space="preserve"> </v>
      </c>
      <c r="T116" s="6" t="str">
        <f>'Client (19)'!$O$44</f>
        <v xml:space="preserve"> </v>
      </c>
      <c r="U116" s="6" t="str">
        <f>'Client (20)'!$O$44</f>
        <v xml:space="preserve"> </v>
      </c>
      <c r="V116" s="6" t="str">
        <f>'Client (21)'!$O$44</f>
        <v xml:space="preserve"> </v>
      </c>
      <c r="W116" s="6" t="str">
        <f>'Client (22)'!$O$44</f>
        <v xml:space="preserve"> </v>
      </c>
      <c r="X116" s="6" t="str">
        <f>'Client (23)'!$O$44</f>
        <v xml:space="preserve"> </v>
      </c>
      <c r="Y116" s="6" t="str">
        <f>'Client (24)'!$O$44</f>
        <v xml:space="preserve"> </v>
      </c>
      <c r="Z116" s="6" t="str">
        <f>'Client (25)'!$O$44</f>
        <v xml:space="preserve"> </v>
      </c>
    </row>
    <row r="117" spans="1:26" x14ac:dyDescent="0.3">
      <c r="A117" s="91" t="s">
        <v>84</v>
      </c>
      <c r="B117" s="6" t="str">
        <f>'Client (1)'!$O$45</f>
        <v xml:space="preserve"> </v>
      </c>
      <c r="C117" s="6" t="str">
        <f>'Client (2)'!$O$45</f>
        <v xml:space="preserve"> </v>
      </c>
      <c r="D117" s="6" t="str">
        <f>'Client (3)'!$O$45</f>
        <v xml:space="preserve"> </v>
      </c>
      <c r="E117" s="6" t="str">
        <f>'Client (4)'!$O$45</f>
        <v xml:space="preserve"> </v>
      </c>
      <c r="F117" s="6" t="str">
        <f>'Client (5)'!$O$45</f>
        <v xml:space="preserve"> </v>
      </c>
      <c r="G117" s="6" t="str">
        <f>'Client (6)'!$O$45</f>
        <v xml:space="preserve"> </v>
      </c>
      <c r="H117" s="6" t="str">
        <f>'Client (7)'!$O$45</f>
        <v xml:space="preserve"> </v>
      </c>
      <c r="I117" s="6" t="str">
        <f>'Client (8)'!$O$45</f>
        <v xml:space="preserve"> </v>
      </c>
      <c r="J117" s="6" t="str">
        <f>'Client (9)'!$O$45</f>
        <v xml:space="preserve"> </v>
      </c>
      <c r="K117" s="6" t="str">
        <f>'Client (10)'!$O$45</f>
        <v xml:space="preserve"> </v>
      </c>
      <c r="L117" s="6" t="str">
        <f>'Client (11)'!$O$45</f>
        <v xml:space="preserve"> </v>
      </c>
      <c r="M117" s="6" t="str">
        <f>'Client (12)'!$O$45</f>
        <v xml:space="preserve"> </v>
      </c>
      <c r="N117" s="6" t="str">
        <f>'Client (13)'!$O$45</f>
        <v xml:space="preserve"> </v>
      </c>
      <c r="O117" s="6" t="str">
        <f>'Client (14)'!$O$45</f>
        <v xml:space="preserve"> </v>
      </c>
      <c r="P117" s="6" t="str">
        <f>'Client (15)'!$O$45</f>
        <v xml:space="preserve"> </v>
      </c>
      <c r="Q117" s="6" t="str">
        <f>'Client (16)'!$O$45</f>
        <v xml:space="preserve"> </v>
      </c>
      <c r="R117" s="6" t="str">
        <f>'Client (17)'!$O$45</f>
        <v xml:space="preserve"> </v>
      </c>
      <c r="S117" s="6" t="str">
        <f>'Client (18)'!$O$45</f>
        <v xml:space="preserve"> </v>
      </c>
      <c r="T117" s="6" t="str">
        <f>'Client (19)'!$O$45</f>
        <v xml:space="preserve"> </v>
      </c>
      <c r="U117" s="6" t="str">
        <f>'Client (20)'!$O$45</f>
        <v xml:space="preserve"> </v>
      </c>
      <c r="V117" s="6" t="str">
        <f>'Client (21)'!$O$45</f>
        <v xml:space="preserve"> </v>
      </c>
      <c r="W117" s="6" t="str">
        <f>'Client (22)'!$O$45</f>
        <v xml:space="preserve"> </v>
      </c>
      <c r="X117" s="6" t="str">
        <f>'Client (23)'!$O$45</f>
        <v xml:space="preserve"> </v>
      </c>
      <c r="Y117" s="6" t="str">
        <f>'Client (24)'!$O$45</f>
        <v xml:space="preserve"> </v>
      </c>
      <c r="Z117" s="6" t="str">
        <f>'Client (25)'!$O$45</f>
        <v xml:space="preserve"> </v>
      </c>
    </row>
    <row r="118" spans="1:26" x14ac:dyDescent="0.3">
      <c r="A118" s="91" t="s">
        <v>85</v>
      </c>
      <c r="B118" s="6" t="str">
        <f>'Client (1)'!$O$46</f>
        <v/>
      </c>
      <c r="C118" s="6" t="str">
        <f>'Client (2)'!$O$46</f>
        <v/>
      </c>
      <c r="D118" s="6" t="str">
        <f>'Client (3)'!$O$46</f>
        <v/>
      </c>
      <c r="E118" s="6" t="str">
        <f>'Client (4)'!$O$46</f>
        <v/>
      </c>
      <c r="F118" s="6" t="str">
        <f>'Client (5)'!$O$46</f>
        <v/>
      </c>
      <c r="G118" s="6" t="str">
        <f>'Client (6)'!$O$46</f>
        <v/>
      </c>
      <c r="H118" s="6" t="str">
        <f>'Client (7)'!$O$46</f>
        <v/>
      </c>
      <c r="I118" s="6" t="str">
        <f>'Client (8)'!$O$46</f>
        <v/>
      </c>
      <c r="J118" s="6" t="str">
        <f>'Client (9)'!$O$46</f>
        <v/>
      </c>
      <c r="K118" s="6" t="str">
        <f>'Client (10)'!$O$46</f>
        <v/>
      </c>
      <c r="L118" s="6" t="str">
        <f>'Client (11)'!$O$46</f>
        <v/>
      </c>
      <c r="M118" s="6" t="str">
        <f>'Client (12)'!$O$46</f>
        <v/>
      </c>
      <c r="N118" s="6" t="str">
        <f>'Client (13)'!$O$46</f>
        <v/>
      </c>
      <c r="O118" s="6" t="str">
        <f>'Client (14)'!$O$46</f>
        <v/>
      </c>
      <c r="P118" s="6" t="str">
        <f>'Client (15)'!$O$46</f>
        <v/>
      </c>
      <c r="Q118" s="6" t="str">
        <f>'Client (16)'!$O$46</f>
        <v/>
      </c>
      <c r="R118" s="6" t="str">
        <f>'Client (17)'!$O$46</f>
        <v/>
      </c>
      <c r="S118" s="6" t="str">
        <f>'Client (18)'!$O$46</f>
        <v/>
      </c>
      <c r="T118" s="6" t="str">
        <f>'Client (19)'!$O$46</f>
        <v/>
      </c>
      <c r="U118" s="6" t="str">
        <f>'Client (20)'!$O$46</f>
        <v/>
      </c>
      <c r="V118" s="6" t="str">
        <f>'Client (21)'!$O$46</f>
        <v/>
      </c>
      <c r="W118" s="6" t="str">
        <f>'Client (22)'!$O$46</f>
        <v/>
      </c>
      <c r="X118" s="6" t="str">
        <f>'Client (23)'!$O$46</f>
        <v/>
      </c>
      <c r="Y118" s="6" t="str">
        <f>'Client (24)'!$O$46</f>
        <v/>
      </c>
      <c r="Z118" s="6" t="str">
        <f>'Client (25)'!$O$46</f>
        <v/>
      </c>
    </row>
    <row r="119" spans="1:26" s="7" customFormat="1" x14ac:dyDescent="0.3">
      <c r="A119" s="7" t="s">
        <v>227</v>
      </c>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x14ac:dyDescent="0.3">
      <c r="A120" s="91" t="s">
        <v>201</v>
      </c>
      <c r="B120" s="6">
        <f>'Client (1)'!$AP$55</f>
        <v>0</v>
      </c>
      <c r="C120" s="6">
        <f>'Client (2)'!$AP$55</f>
        <v>0</v>
      </c>
      <c r="D120" s="6">
        <f>'Client (3)'!$AP$55</f>
        <v>0</v>
      </c>
      <c r="E120" s="6">
        <f>'Client (4)'!$AP$55</f>
        <v>0</v>
      </c>
      <c r="F120" s="6">
        <f>'Client (5)'!$AP$55</f>
        <v>0</v>
      </c>
      <c r="G120" s="6">
        <f>'Client (6)'!$AP$55</f>
        <v>0</v>
      </c>
      <c r="H120" s="6">
        <f>'Client (7)'!$AP$55</f>
        <v>0</v>
      </c>
      <c r="I120" s="6">
        <f>'Client (8)'!$AP$55</f>
        <v>0</v>
      </c>
      <c r="J120" s="6">
        <f>'Client (9)'!$AP$55</f>
        <v>0</v>
      </c>
      <c r="K120" s="6">
        <f>'Client (10)'!$AP$55</f>
        <v>0</v>
      </c>
      <c r="L120" s="6">
        <f>'Client (11)'!$AP$55</f>
        <v>0</v>
      </c>
      <c r="M120" s="6">
        <f>'Client (12)'!$AP$55</f>
        <v>0</v>
      </c>
      <c r="N120" s="6">
        <f>'Client (13)'!$AP$55</f>
        <v>0</v>
      </c>
      <c r="O120" s="6">
        <f>'Client (14)'!$AP$55</f>
        <v>0</v>
      </c>
      <c r="P120" s="6">
        <f>'Client (15)'!$AP$55</f>
        <v>0</v>
      </c>
      <c r="Q120" s="6">
        <f>'Client (16)'!$AP$55</f>
        <v>0</v>
      </c>
      <c r="R120" s="6">
        <f>'Client (17)'!$AP$55</f>
        <v>0</v>
      </c>
      <c r="S120" s="6">
        <f>'Client (18)'!$AP$55</f>
        <v>0</v>
      </c>
      <c r="T120" s="6">
        <f>'Client (19)'!$AP$55</f>
        <v>0</v>
      </c>
      <c r="U120" s="6">
        <f>'Client (20)'!$AP$55</f>
        <v>0</v>
      </c>
      <c r="V120" s="6">
        <f>'Client (21)'!$AP$55</f>
        <v>0</v>
      </c>
      <c r="W120" s="6">
        <f>'Client (22)'!$AP$55</f>
        <v>0</v>
      </c>
      <c r="X120" s="6">
        <f>'Client (23)'!$AP$55</f>
        <v>0</v>
      </c>
      <c r="Y120" s="6">
        <f>'Client (24)'!$AP$55</f>
        <v>0</v>
      </c>
      <c r="Z120" s="6">
        <f>'Client (25)'!$AP$55</f>
        <v>0</v>
      </c>
    </row>
    <row r="121" spans="1:26" x14ac:dyDescent="0.3">
      <c r="A121" s="91" t="s">
        <v>202</v>
      </c>
      <c r="B121" s="6">
        <f>'Client (1)'!$AP$58</f>
        <v>0</v>
      </c>
      <c r="C121" s="6">
        <f>'Client (2)'!$AP$58</f>
        <v>0</v>
      </c>
      <c r="D121" s="6">
        <f>'Client (3)'!$AP$58</f>
        <v>0</v>
      </c>
      <c r="E121" s="6">
        <f>'Client (4)'!$AP$58</f>
        <v>0</v>
      </c>
      <c r="F121" s="6">
        <f>'Client (5)'!$AP$58</f>
        <v>0</v>
      </c>
      <c r="G121" s="6">
        <f>'Client (6)'!$AP$58</f>
        <v>0</v>
      </c>
      <c r="H121" s="6">
        <f>'Client (7)'!$AP$58</f>
        <v>0</v>
      </c>
      <c r="I121" s="6">
        <f>'Client (8)'!$AP$58</f>
        <v>0</v>
      </c>
      <c r="J121" s="6">
        <f>'Client (9)'!$AP$58</f>
        <v>0</v>
      </c>
      <c r="K121" s="6">
        <f>'Client (10)'!$AP$58</f>
        <v>0</v>
      </c>
      <c r="L121" s="6">
        <f>'Client (11)'!$AP$58</f>
        <v>0</v>
      </c>
      <c r="M121" s="6">
        <f>'Client (12)'!$AP$58</f>
        <v>0</v>
      </c>
      <c r="N121" s="6">
        <f>'Client (13)'!$AP$58</f>
        <v>0</v>
      </c>
      <c r="O121" s="6">
        <f>'Client (14)'!$AP$58</f>
        <v>0</v>
      </c>
      <c r="P121" s="6">
        <f>'Client (15)'!$AP$58</f>
        <v>0</v>
      </c>
      <c r="Q121" s="6">
        <f>'Client (16)'!$AP$58</f>
        <v>0</v>
      </c>
      <c r="R121" s="6">
        <f>'Client (17)'!$AP$58</f>
        <v>0</v>
      </c>
      <c r="S121" s="6">
        <f>'Client (18)'!$AP$58</f>
        <v>0</v>
      </c>
      <c r="T121" s="6">
        <f>'Client (19)'!$AP$58</f>
        <v>0</v>
      </c>
      <c r="U121" s="6">
        <f>'Client (20)'!$AP$58</f>
        <v>0</v>
      </c>
      <c r="V121" s="6">
        <f>'Client (21)'!$AP$58</f>
        <v>0</v>
      </c>
      <c r="W121" s="6">
        <f>'Client (22)'!$AP$58</f>
        <v>0</v>
      </c>
      <c r="X121" s="6">
        <f>'Client (23)'!$AP$58</f>
        <v>0</v>
      </c>
      <c r="Y121" s="6">
        <f>'Client (24)'!$AP$58</f>
        <v>0</v>
      </c>
      <c r="Z121" s="6">
        <f>'Client (25)'!$AP$58</f>
        <v>0</v>
      </c>
    </row>
    <row r="122" spans="1:26" x14ac:dyDescent="0.3">
      <c r="A122" s="91" t="s">
        <v>203</v>
      </c>
      <c r="B122" s="6">
        <f>'Client (1)'!$AP$61</f>
        <v>0</v>
      </c>
      <c r="C122" s="6">
        <f>'Client (2)'!$AP$61</f>
        <v>0</v>
      </c>
      <c r="D122" s="6">
        <f>'Client (3)'!$AP$61</f>
        <v>0</v>
      </c>
      <c r="E122" s="6">
        <f>'Client (4)'!$AP$61</f>
        <v>0</v>
      </c>
      <c r="F122" s="6">
        <f>'Client (5)'!$AP$61</f>
        <v>0</v>
      </c>
      <c r="G122" s="6">
        <f>'Client (6)'!$AP$61</f>
        <v>0</v>
      </c>
      <c r="H122" s="6">
        <f>'Client (7)'!$AP$61</f>
        <v>0</v>
      </c>
      <c r="I122" s="6">
        <f>'Client (8)'!$AP$61</f>
        <v>0</v>
      </c>
      <c r="J122" s="6">
        <f>'Client (9)'!$AP$61</f>
        <v>0</v>
      </c>
      <c r="K122" s="6">
        <f>'Client (10)'!$AP$61</f>
        <v>0</v>
      </c>
      <c r="L122" s="6">
        <f>'Client (11)'!$AP$61</f>
        <v>0</v>
      </c>
      <c r="M122" s="6">
        <f>'Client (12)'!$AP$61</f>
        <v>0</v>
      </c>
      <c r="N122" s="6">
        <f>'Client (13)'!$AP$61</f>
        <v>0</v>
      </c>
      <c r="O122" s="6">
        <f>'Client (14)'!$AP$61</f>
        <v>0</v>
      </c>
      <c r="P122" s="6">
        <f>'Client (15)'!$AP$61</f>
        <v>0</v>
      </c>
      <c r="Q122" s="6">
        <f>'Client (16)'!$AP$61</f>
        <v>0</v>
      </c>
      <c r="R122" s="6">
        <f>'Client (17)'!$AP$61</f>
        <v>0</v>
      </c>
      <c r="S122" s="6">
        <f>'Client (18)'!$AP$61</f>
        <v>0</v>
      </c>
      <c r="T122" s="6">
        <f>'Client (19)'!$AP$61</f>
        <v>0</v>
      </c>
      <c r="U122" s="6">
        <f>'Client (20)'!$AP$61</f>
        <v>0</v>
      </c>
      <c r="V122" s="6">
        <f>'Client (21)'!$AP$61</f>
        <v>0</v>
      </c>
      <c r="W122" s="6">
        <f>'Client (22)'!$AP$61</f>
        <v>0</v>
      </c>
      <c r="X122" s="6">
        <f>'Client (23)'!$AP$61</f>
        <v>0</v>
      </c>
      <c r="Y122" s="6">
        <f>'Client (24)'!$AP$61</f>
        <v>0</v>
      </c>
      <c r="Z122" s="6">
        <f>'Client (25)'!$AP$61</f>
        <v>0</v>
      </c>
    </row>
    <row r="123" spans="1:26" x14ac:dyDescent="0.3">
      <c r="A123" s="91" t="s">
        <v>204</v>
      </c>
      <c r="B123" s="6">
        <f>'Client (1)'!$AP$64</f>
        <v>0</v>
      </c>
      <c r="C123" s="6">
        <f>'Client (2)'!$AP$64</f>
        <v>0</v>
      </c>
      <c r="D123" s="6">
        <f>'Client (3)'!$AP$64</f>
        <v>0</v>
      </c>
      <c r="E123" s="6">
        <f>'Client (4)'!$AP$64</f>
        <v>0</v>
      </c>
      <c r="F123" s="6">
        <f>'Client (5)'!$AP$64</f>
        <v>0</v>
      </c>
      <c r="G123" s="6">
        <f>'Client (6)'!$AP$64</f>
        <v>0</v>
      </c>
      <c r="H123" s="6">
        <f>'Client (7)'!$AP$64</f>
        <v>0</v>
      </c>
      <c r="I123" s="6">
        <f>'Client (8)'!$AP$64</f>
        <v>0</v>
      </c>
      <c r="J123" s="6">
        <f>'Client (9)'!$AP$64</f>
        <v>0</v>
      </c>
      <c r="K123" s="6">
        <f>'Client (10)'!$AP$64</f>
        <v>0</v>
      </c>
      <c r="L123" s="6">
        <f>'Client (11)'!$AP$64</f>
        <v>0</v>
      </c>
      <c r="M123" s="6">
        <f>'Client (12)'!$AP$64</f>
        <v>0</v>
      </c>
      <c r="N123" s="6">
        <f>'Client (13)'!$AP$64</f>
        <v>0</v>
      </c>
      <c r="O123" s="6">
        <f>'Client (14)'!$AP$64</f>
        <v>0</v>
      </c>
      <c r="P123" s="6">
        <f>'Client (15)'!$AP$64</f>
        <v>0</v>
      </c>
      <c r="Q123" s="6">
        <f>'Client (16)'!$AP$64</f>
        <v>0</v>
      </c>
      <c r="R123" s="6">
        <f>'Client (17)'!$AP$64</f>
        <v>0</v>
      </c>
      <c r="S123" s="6">
        <f>'Client (18)'!$AP$64</f>
        <v>0</v>
      </c>
      <c r="T123" s="6">
        <f>'Client (19)'!$AP$64</f>
        <v>0</v>
      </c>
      <c r="U123" s="6">
        <f>'Client (20)'!$AP$64</f>
        <v>0</v>
      </c>
      <c r="V123" s="6">
        <f>'Client (21)'!$AP$64</f>
        <v>0</v>
      </c>
      <c r="W123" s="6">
        <f>'Client (22)'!$AP$64</f>
        <v>0</v>
      </c>
      <c r="X123" s="6">
        <f>'Client (23)'!$AP$64</f>
        <v>0</v>
      </c>
      <c r="Y123" s="6">
        <f>'Client (24)'!$AP$64</f>
        <v>0</v>
      </c>
      <c r="Z123" s="6">
        <f>'Client (25)'!$AP$64</f>
        <v>0</v>
      </c>
    </row>
    <row r="124" spans="1:26" x14ac:dyDescent="0.3">
      <c r="A124" s="91" t="s">
        <v>208</v>
      </c>
      <c r="B124" s="6">
        <f>'Client (1)'!$AP$67</f>
        <v>0</v>
      </c>
      <c r="C124" s="6">
        <f>'Client (2)'!$AP$67</f>
        <v>0</v>
      </c>
      <c r="D124" s="6">
        <f>'Client (3)'!$AP$67</f>
        <v>0</v>
      </c>
      <c r="E124" s="6">
        <f>'Client (4)'!$AP$67</f>
        <v>0</v>
      </c>
      <c r="F124" s="6">
        <f>'Client (5)'!$AP$67</f>
        <v>0</v>
      </c>
      <c r="G124" s="6">
        <f>'Client (6)'!$AP$67</f>
        <v>0</v>
      </c>
      <c r="H124" s="6">
        <f>'Client (7)'!$AP$67</f>
        <v>0</v>
      </c>
      <c r="I124" s="6">
        <f>'Client (8)'!$AP$67</f>
        <v>0</v>
      </c>
      <c r="J124" s="6">
        <f>'Client (9)'!$AP$67</f>
        <v>0</v>
      </c>
      <c r="K124" s="6">
        <f>'Client (10)'!$AP$67</f>
        <v>0</v>
      </c>
      <c r="L124" s="6">
        <f>'Client (11)'!$AP$67</f>
        <v>0</v>
      </c>
      <c r="M124" s="6">
        <f>'Client (12)'!$AP$67</f>
        <v>0</v>
      </c>
      <c r="N124" s="6">
        <f>'Client (13)'!$AP$67</f>
        <v>0</v>
      </c>
      <c r="O124" s="6">
        <f>'Client (14)'!$AP$67</f>
        <v>0</v>
      </c>
      <c r="P124" s="6">
        <f>'Client (15)'!$AP$67</f>
        <v>0</v>
      </c>
      <c r="Q124" s="6">
        <f>'Client (16)'!$AP$67</f>
        <v>0</v>
      </c>
      <c r="R124" s="6">
        <f>'Client (17)'!$AP$67</f>
        <v>0</v>
      </c>
      <c r="S124" s="6">
        <f>'Client (18)'!$AP$67</f>
        <v>0</v>
      </c>
      <c r="T124" s="6">
        <f>'Client (19)'!$AP$67</f>
        <v>0</v>
      </c>
      <c r="U124" s="6">
        <f>'Client (20)'!$AP$67</f>
        <v>0</v>
      </c>
      <c r="V124" s="6">
        <f>'Client (21)'!$AP$67</f>
        <v>0</v>
      </c>
      <c r="W124" s="6">
        <f>'Client (22)'!$AP$67</f>
        <v>0</v>
      </c>
      <c r="X124" s="6">
        <f>'Client (23)'!$AP$67</f>
        <v>0</v>
      </c>
      <c r="Y124" s="6">
        <f>'Client (24)'!$AP$67</f>
        <v>0</v>
      </c>
      <c r="Z124" s="6">
        <f>'Client (25)'!$AP$67</f>
        <v>0</v>
      </c>
    </row>
    <row r="125" spans="1:26" x14ac:dyDescent="0.3">
      <c r="A125" s="91" t="s">
        <v>209</v>
      </c>
      <c r="B125" s="6">
        <f>'Client (1)'!$AP$70</f>
        <v>0</v>
      </c>
      <c r="C125" s="6">
        <f>'Client (2)'!$AP$70</f>
        <v>0</v>
      </c>
      <c r="D125" s="6">
        <f>'Client (3)'!$AP$70</f>
        <v>0</v>
      </c>
      <c r="E125" s="6">
        <f>'Client (4)'!$AP$70</f>
        <v>0</v>
      </c>
      <c r="F125" s="6">
        <f>'Client (5)'!$AP$70</f>
        <v>0</v>
      </c>
      <c r="G125" s="6">
        <f>'Client (6)'!$AP$70</f>
        <v>0</v>
      </c>
      <c r="H125" s="6">
        <f>'Client (7)'!$AP$70</f>
        <v>0</v>
      </c>
      <c r="I125" s="6">
        <f>'Client (8)'!$AP$70</f>
        <v>0</v>
      </c>
      <c r="J125" s="6">
        <f>'Client (9)'!$AP$70</f>
        <v>0</v>
      </c>
      <c r="K125" s="6">
        <f>'Client (10)'!$AP$70</f>
        <v>0</v>
      </c>
      <c r="L125" s="6">
        <f>'Client (11)'!$AP$70</f>
        <v>0</v>
      </c>
      <c r="M125" s="6">
        <f>'Client (12)'!$AP$70</f>
        <v>0</v>
      </c>
      <c r="N125" s="6">
        <f>'Client (13)'!$AP$70</f>
        <v>0</v>
      </c>
      <c r="O125" s="6">
        <f>'Client (14)'!$AP$70</f>
        <v>0</v>
      </c>
      <c r="P125" s="6">
        <f>'Client (15)'!$AP$70</f>
        <v>0</v>
      </c>
      <c r="Q125" s="6">
        <f>'Client (16)'!$AP$70</f>
        <v>0</v>
      </c>
      <c r="R125" s="6">
        <f>'Client (17)'!$AP$70</f>
        <v>0</v>
      </c>
      <c r="S125" s="6">
        <f>'Client (18)'!$AP$70</f>
        <v>0</v>
      </c>
      <c r="T125" s="6">
        <f>'Client (19)'!$AP$70</f>
        <v>0</v>
      </c>
      <c r="U125" s="6">
        <f>'Client (20)'!$AP$70</f>
        <v>0</v>
      </c>
      <c r="V125" s="6">
        <f>'Client (21)'!$AP$70</f>
        <v>0</v>
      </c>
      <c r="W125" s="6">
        <f>'Client (22)'!$AP$70</f>
        <v>0</v>
      </c>
      <c r="X125" s="6">
        <f>'Client (23)'!$AP$70</f>
        <v>0</v>
      </c>
      <c r="Y125" s="6">
        <f>'Client (24)'!$AP$70</f>
        <v>0</v>
      </c>
      <c r="Z125" s="6">
        <f>'Client (25)'!$AP$70</f>
        <v>0</v>
      </c>
    </row>
    <row r="126" spans="1:26" x14ac:dyDescent="0.3">
      <c r="A126" s="91" t="s">
        <v>205</v>
      </c>
      <c r="B126" s="6">
        <f>'Client (1)'!$AP$73</f>
        <v>0</v>
      </c>
      <c r="C126" s="6">
        <f>'Client (2)'!$AP$73</f>
        <v>0</v>
      </c>
      <c r="D126" s="6">
        <f>'Client (3)'!$AP$73</f>
        <v>0</v>
      </c>
      <c r="E126" s="6">
        <f>'Client (4)'!$AP$73</f>
        <v>0</v>
      </c>
      <c r="F126" s="6">
        <f>'Client (5)'!$AP$73</f>
        <v>0</v>
      </c>
      <c r="G126" s="6">
        <f>'Client (6)'!$AP$73</f>
        <v>0</v>
      </c>
      <c r="H126" s="6">
        <f>'Client (7)'!$AP$73</f>
        <v>0</v>
      </c>
      <c r="I126" s="6">
        <f>'Client (8)'!$AP$73</f>
        <v>0</v>
      </c>
      <c r="J126" s="6">
        <f>'Client (9)'!$AP$73</f>
        <v>0</v>
      </c>
      <c r="K126" s="6">
        <f>'Client (10)'!$AP$73</f>
        <v>0</v>
      </c>
      <c r="L126" s="6">
        <f>'Client (11)'!$AP$73</f>
        <v>0</v>
      </c>
      <c r="M126" s="6">
        <f>'Client (12)'!$AP$73</f>
        <v>0</v>
      </c>
      <c r="N126" s="6">
        <f>'Client (13)'!$AP$73</f>
        <v>0</v>
      </c>
      <c r="O126" s="6">
        <f>'Client (14)'!$AP$73</f>
        <v>0</v>
      </c>
      <c r="P126" s="6">
        <f>'Client (15)'!$AP$73</f>
        <v>0</v>
      </c>
      <c r="Q126" s="6">
        <f>'Client (16)'!$AP$73</f>
        <v>0</v>
      </c>
      <c r="R126" s="6">
        <f>'Client (17)'!$AP$73</f>
        <v>0</v>
      </c>
      <c r="S126" s="6">
        <f>'Client (18)'!$AP$73</f>
        <v>0</v>
      </c>
      <c r="T126" s="6">
        <f>'Client (19)'!$AP$73</f>
        <v>0</v>
      </c>
      <c r="U126" s="6">
        <f>'Client (20)'!$AP$73</f>
        <v>0</v>
      </c>
      <c r="V126" s="6">
        <f>'Client (21)'!$AP$73</f>
        <v>0</v>
      </c>
      <c r="W126" s="6">
        <f>'Client (22)'!$AP$73</f>
        <v>0</v>
      </c>
      <c r="X126" s="6">
        <f>'Client (23)'!$AP$73</f>
        <v>0</v>
      </c>
      <c r="Y126" s="6">
        <f>'Client (24)'!$AP$73</f>
        <v>0</v>
      </c>
      <c r="Z126" s="6">
        <f>'Client (25)'!$AP$73</f>
        <v>0</v>
      </c>
    </row>
    <row r="127" spans="1:26" x14ac:dyDescent="0.3">
      <c r="A127" s="91" t="s">
        <v>210</v>
      </c>
      <c r="B127" s="6">
        <f>'Client (1)'!$AP$75</f>
        <v>0</v>
      </c>
      <c r="C127" s="6">
        <f>'Client (2)'!$AP$75</f>
        <v>0</v>
      </c>
      <c r="D127" s="6">
        <f>'Client (3)'!$AP$75</f>
        <v>0</v>
      </c>
      <c r="E127" s="6">
        <f>'Client (4)'!$AP$75</f>
        <v>0</v>
      </c>
      <c r="F127" s="6">
        <f>'Client (5)'!$AP$75</f>
        <v>0</v>
      </c>
      <c r="G127" s="6">
        <f>'Client (6)'!$AP$75</f>
        <v>0</v>
      </c>
      <c r="H127" s="6">
        <f>'Client (7)'!$AP$75</f>
        <v>0</v>
      </c>
      <c r="I127" s="6">
        <f>'Client (8)'!$AP$75</f>
        <v>0</v>
      </c>
      <c r="J127" s="6">
        <f>'Client (9)'!$AP$75</f>
        <v>0</v>
      </c>
      <c r="K127" s="6">
        <f>'Client (10)'!$AP$75</f>
        <v>0</v>
      </c>
      <c r="L127" s="6">
        <f>'Client (11)'!$AP$75</f>
        <v>0</v>
      </c>
      <c r="M127" s="6">
        <f>'Client (12)'!$AP$75</f>
        <v>0</v>
      </c>
      <c r="N127" s="6">
        <f>'Client (13)'!$AP$75</f>
        <v>0</v>
      </c>
      <c r="O127" s="6">
        <f>'Client (14)'!$AP$75</f>
        <v>0</v>
      </c>
      <c r="P127" s="6">
        <f>'Client (15)'!$AP$75</f>
        <v>0</v>
      </c>
      <c r="Q127" s="6">
        <f>'Client (16)'!$AP$75</f>
        <v>0</v>
      </c>
      <c r="R127" s="6">
        <f>'Client (17)'!$AP$75</f>
        <v>0</v>
      </c>
      <c r="S127" s="6">
        <f>'Client (18)'!$AP$75</f>
        <v>0</v>
      </c>
      <c r="T127" s="6">
        <f>'Client (19)'!$AP$75</f>
        <v>0</v>
      </c>
      <c r="U127" s="6">
        <f>'Client (20)'!$AP$75</f>
        <v>0</v>
      </c>
      <c r="V127" s="6">
        <f>'Client (21)'!$AP$75</f>
        <v>0</v>
      </c>
      <c r="W127" s="6">
        <f>'Client (22)'!$AP$75</f>
        <v>0</v>
      </c>
      <c r="X127" s="6">
        <f>'Client (23)'!$AP$75</f>
        <v>0</v>
      </c>
      <c r="Y127" s="6">
        <f>'Client (24)'!$AP$75</f>
        <v>0</v>
      </c>
      <c r="Z127" s="6">
        <f>'Client (25)'!$AP$75</f>
        <v>0</v>
      </c>
    </row>
    <row r="128" spans="1:26" x14ac:dyDescent="0.3">
      <c r="A128" s="91" t="s">
        <v>206</v>
      </c>
      <c r="B128" s="6">
        <f>'Client (1)'!$AP$78</f>
        <v>0</v>
      </c>
      <c r="C128" s="6">
        <f>'Client (2)'!$AP$78</f>
        <v>0</v>
      </c>
      <c r="D128" s="6">
        <f>'Client (3)'!$AP$78</f>
        <v>0</v>
      </c>
      <c r="E128" s="6">
        <f>'Client (4)'!$AP$78</f>
        <v>0</v>
      </c>
      <c r="F128" s="6">
        <f>'Client (5)'!$AP$78</f>
        <v>0</v>
      </c>
      <c r="G128" s="6">
        <f>'Client (6)'!$AP$78</f>
        <v>0</v>
      </c>
      <c r="H128" s="6">
        <f>'Client (7)'!$AP$78</f>
        <v>0</v>
      </c>
      <c r="I128" s="6">
        <f>'Client (8)'!$AP$78</f>
        <v>0</v>
      </c>
      <c r="J128" s="6">
        <f>'Client (9)'!$AP$78</f>
        <v>0</v>
      </c>
      <c r="K128" s="6">
        <f>'Client (10)'!$AP$78</f>
        <v>0</v>
      </c>
      <c r="L128" s="6">
        <f>'Client (11)'!$AP$78</f>
        <v>0</v>
      </c>
      <c r="M128" s="6">
        <f>'Client (12)'!$AP$78</f>
        <v>0</v>
      </c>
      <c r="N128" s="6">
        <f>'Client (13)'!$AP$78</f>
        <v>0</v>
      </c>
      <c r="O128" s="6">
        <f>'Client (14)'!$AP$78</f>
        <v>0</v>
      </c>
      <c r="P128" s="6">
        <f>'Client (15)'!$AP$78</f>
        <v>0</v>
      </c>
      <c r="Q128" s="6">
        <f>'Client (16)'!$AP$78</f>
        <v>0</v>
      </c>
      <c r="R128" s="6">
        <f>'Client (17)'!$AP$78</f>
        <v>0</v>
      </c>
      <c r="S128" s="6">
        <f>'Client (18)'!$AP$78</f>
        <v>0</v>
      </c>
      <c r="T128" s="6">
        <f>'Client (19)'!$AP$78</f>
        <v>0</v>
      </c>
      <c r="U128" s="6">
        <f>'Client (20)'!$AP$78</f>
        <v>0</v>
      </c>
      <c r="V128" s="6">
        <f>'Client (21)'!$AP$78</f>
        <v>0</v>
      </c>
      <c r="W128" s="6">
        <f>'Client (22)'!$AP$78</f>
        <v>0</v>
      </c>
      <c r="X128" s="6">
        <f>'Client (23)'!$AP$78</f>
        <v>0</v>
      </c>
      <c r="Y128" s="6">
        <f>'Client (24)'!$AP$78</f>
        <v>0</v>
      </c>
      <c r="Z128" s="6">
        <f>'Client (25)'!$AP$78</f>
        <v>0</v>
      </c>
    </row>
    <row r="129" spans="1:26" x14ac:dyDescent="0.3">
      <c r="A129" s="91" t="s">
        <v>207</v>
      </c>
      <c r="B129" s="6">
        <f>'Client (1)'!$AP$81</f>
        <v>0</v>
      </c>
      <c r="C129" s="6">
        <f>'Client (2)'!$AP$81</f>
        <v>0</v>
      </c>
      <c r="D129" s="6">
        <f>'Client (3)'!$AP$81</f>
        <v>0</v>
      </c>
      <c r="E129" s="6">
        <f>'Client (4)'!$AP$81</f>
        <v>0</v>
      </c>
      <c r="F129" s="6">
        <f>'Client (5)'!$AP$81</f>
        <v>0</v>
      </c>
      <c r="G129" s="6">
        <f>'Client (6)'!$AP$81</f>
        <v>0</v>
      </c>
      <c r="H129" s="6">
        <f>'Client (7)'!$AP$81</f>
        <v>0</v>
      </c>
      <c r="I129" s="6">
        <f>'Client (8)'!$AP$81</f>
        <v>0</v>
      </c>
      <c r="J129" s="6">
        <f>'Client (9)'!$AP$81</f>
        <v>0</v>
      </c>
      <c r="K129" s="6">
        <f>'Client (10)'!$AP$81</f>
        <v>0</v>
      </c>
      <c r="L129" s="6">
        <f>'Client (11)'!$AP$81</f>
        <v>0</v>
      </c>
      <c r="M129" s="6">
        <f>'Client (12)'!$AP$81</f>
        <v>0</v>
      </c>
      <c r="N129" s="6">
        <f>'Client (13)'!$AP$81</f>
        <v>0</v>
      </c>
      <c r="O129" s="6">
        <f>'Client (14)'!$AP$81</f>
        <v>0</v>
      </c>
      <c r="P129" s="6">
        <f>'Client (15)'!$AP$81</f>
        <v>0</v>
      </c>
      <c r="Q129" s="6">
        <f>'Client (16)'!$AP$81</f>
        <v>0</v>
      </c>
      <c r="R129" s="6">
        <f>'Client (17)'!$AP$81</f>
        <v>0</v>
      </c>
      <c r="S129" s="6">
        <f>'Client (18)'!$AP$81</f>
        <v>0</v>
      </c>
      <c r="T129" s="6">
        <f>'Client (19)'!$AP$81</f>
        <v>0</v>
      </c>
      <c r="U129" s="6">
        <f>'Client (20)'!$AP$81</f>
        <v>0</v>
      </c>
      <c r="V129" s="6">
        <f>'Client (21)'!$AP$81</f>
        <v>0</v>
      </c>
      <c r="W129" s="6">
        <f>'Client (22)'!$AP$81</f>
        <v>0</v>
      </c>
      <c r="X129" s="6">
        <f>'Client (23)'!$AP$81</f>
        <v>0</v>
      </c>
      <c r="Y129" s="6">
        <f>'Client (24)'!$AP$81</f>
        <v>0</v>
      </c>
      <c r="Z129" s="6">
        <f>'Client (25)'!$AP$81</f>
        <v>0</v>
      </c>
    </row>
    <row r="130" spans="1:26" s="7" customFormat="1" x14ac:dyDescent="0.3">
      <c r="A130" s="7" t="s">
        <v>226</v>
      </c>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x14ac:dyDescent="0.3">
      <c r="A131" s="91" t="s">
        <v>201</v>
      </c>
      <c r="B131" s="6">
        <f>'Client (1)'!$AQ$55</f>
        <v>0</v>
      </c>
      <c r="C131" s="6">
        <f>'Client (2)'!$AQ$55</f>
        <v>0</v>
      </c>
      <c r="D131" s="6">
        <f>'Client (3)'!$AQ$55</f>
        <v>0</v>
      </c>
      <c r="E131" s="6">
        <f>'Client (4)'!$AQ$55</f>
        <v>0</v>
      </c>
      <c r="F131" s="6">
        <f>'Client (5)'!$AQ$55</f>
        <v>0</v>
      </c>
      <c r="G131" s="6">
        <f>'Client (6)'!$AQ$55</f>
        <v>0</v>
      </c>
      <c r="H131" s="6">
        <f>'Client (7)'!$AQ$55</f>
        <v>0</v>
      </c>
      <c r="I131" s="6">
        <f>'Client (8)'!$AQ$55</f>
        <v>0</v>
      </c>
      <c r="J131" s="6">
        <f>'Client (9)'!$AQ$55</f>
        <v>0</v>
      </c>
      <c r="K131" s="6">
        <f>'Client (10)'!$AQ$55</f>
        <v>0</v>
      </c>
      <c r="L131" s="6">
        <f>'Client (11)'!$AQ$55</f>
        <v>0</v>
      </c>
      <c r="M131" s="6">
        <f>'Client (12)'!$AQ$55</f>
        <v>0</v>
      </c>
      <c r="N131" s="6">
        <f>'Client (13)'!$AQ$55</f>
        <v>0</v>
      </c>
      <c r="O131" s="6">
        <f>'Client (14)'!$AQ$55</f>
        <v>0</v>
      </c>
      <c r="P131" s="6">
        <f>'Client (15)'!$AQ$55</f>
        <v>0</v>
      </c>
      <c r="Q131" s="6">
        <f>'Client (16)'!$AQ$55</f>
        <v>0</v>
      </c>
      <c r="R131" s="6">
        <f>'Client (17)'!$AQ$55</f>
        <v>0</v>
      </c>
      <c r="S131" s="6">
        <f>'Client (18)'!$AQ$55</f>
        <v>0</v>
      </c>
      <c r="T131" s="6">
        <f>'Client (19)'!$AQ$55</f>
        <v>0</v>
      </c>
      <c r="U131" s="6">
        <f>'Client (20)'!$AQ$55</f>
        <v>0</v>
      </c>
      <c r="V131" s="6">
        <f>'Client (21)'!$AQ$55</f>
        <v>0</v>
      </c>
      <c r="W131" s="6">
        <f>'Client (22)'!$AQ$55</f>
        <v>0</v>
      </c>
      <c r="X131" s="6">
        <f>'Client (23)'!$AQ$55</f>
        <v>0</v>
      </c>
      <c r="Y131" s="6">
        <f>'Client (24)'!$AQ$55</f>
        <v>0</v>
      </c>
      <c r="Z131" s="6">
        <f>'Client (25)'!$AQ$55</f>
        <v>0</v>
      </c>
    </row>
    <row r="132" spans="1:26" x14ac:dyDescent="0.3">
      <c r="A132" s="91" t="s">
        <v>202</v>
      </c>
      <c r="B132" s="6">
        <f>'Client (1)'!$AQ$58</f>
        <v>0</v>
      </c>
      <c r="C132" s="6">
        <f>'Client (2)'!$AQ$58</f>
        <v>0</v>
      </c>
      <c r="D132" s="6">
        <f>'Client (3)'!$AQ$58</f>
        <v>0</v>
      </c>
      <c r="E132" s="6">
        <f>'Client (4)'!$AQ$58</f>
        <v>0</v>
      </c>
      <c r="F132" s="6">
        <f>'Client (5)'!$AQ$58</f>
        <v>0</v>
      </c>
      <c r="G132" s="6">
        <f>'Client (6)'!$AQ$58</f>
        <v>0</v>
      </c>
      <c r="H132" s="6">
        <f>'Client (7)'!$AQ$58</f>
        <v>0</v>
      </c>
      <c r="I132" s="6">
        <f>'Client (8)'!$AQ$58</f>
        <v>0</v>
      </c>
      <c r="J132" s="6">
        <f>'Client (9)'!$AQ$58</f>
        <v>0</v>
      </c>
      <c r="K132" s="6">
        <f>'Client (10)'!$AQ$58</f>
        <v>0</v>
      </c>
      <c r="L132" s="6">
        <f>'Client (11)'!$AQ$58</f>
        <v>0</v>
      </c>
      <c r="M132" s="6">
        <f>'Client (12)'!$AQ$58</f>
        <v>0</v>
      </c>
      <c r="N132" s="6">
        <f>'Client (13)'!$AQ$58</f>
        <v>0</v>
      </c>
      <c r="O132" s="6">
        <f>'Client (14)'!$AQ$58</f>
        <v>0</v>
      </c>
      <c r="P132" s="6">
        <f>'Client (15)'!$AQ$58</f>
        <v>0</v>
      </c>
      <c r="Q132" s="6">
        <f>'Client (16)'!$AQ$58</f>
        <v>0</v>
      </c>
      <c r="R132" s="6">
        <f>'Client (17)'!$AQ$58</f>
        <v>0</v>
      </c>
      <c r="S132" s="6">
        <f>'Client (18)'!$AQ$58</f>
        <v>0</v>
      </c>
      <c r="T132" s="6">
        <f>'Client (19)'!$AQ$58</f>
        <v>0</v>
      </c>
      <c r="U132" s="6">
        <f>'Client (20)'!$AQ$58</f>
        <v>0</v>
      </c>
      <c r="V132" s="6">
        <f>'Client (21)'!$AQ$58</f>
        <v>0</v>
      </c>
      <c r="W132" s="6">
        <f>'Client (22)'!$AQ$58</f>
        <v>0</v>
      </c>
      <c r="X132" s="6">
        <f>'Client (23)'!$AQ$58</f>
        <v>0</v>
      </c>
      <c r="Y132" s="6">
        <f>'Client (24)'!$AQ$58</f>
        <v>0</v>
      </c>
      <c r="Z132" s="6">
        <f>'Client (25)'!$AQ$58</f>
        <v>0</v>
      </c>
    </row>
    <row r="133" spans="1:26" x14ac:dyDescent="0.3">
      <c r="A133" s="91" t="s">
        <v>203</v>
      </c>
      <c r="B133" s="6">
        <f>'Client (1)'!$AQ$61</f>
        <v>0</v>
      </c>
      <c r="C133" s="6">
        <f>'Client (2)'!$AQ$61</f>
        <v>0</v>
      </c>
      <c r="D133" s="6">
        <f>'Client (3)'!$AQ$61</f>
        <v>0</v>
      </c>
      <c r="E133" s="6">
        <f>'Client (4)'!$AQ$61</f>
        <v>0</v>
      </c>
      <c r="F133" s="6">
        <f>'Client (5)'!$AQ$61</f>
        <v>0</v>
      </c>
      <c r="G133" s="6">
        <f>'Client (6)'!$AQ$61</f>
        <v>0</v>
      </c>
      <c r="H133" s="6">
        <f>'Client (7)'!$AQ$61</f>
        <v>0</v>
      </c>
      <c r="I133" s="6">
        <f>'Client (8)'!$AQ$61</f>
        <v>0</v>
      </c>
      <c r="J133" s="6">
        <f>'Client (9)'!$AQ$61</f>
        <v>0</v>
      </c>
      <c r="K133" s="6">
        <f>'Client (10)'!$AQ$61</f>
        <v>0</v>
      </c>
      <c r="L133" s="6">
        <f>'Client (11)'!$AQ$61</f>
        <v>0</v>
      </c>
      <c r="M133" s="6">
        <f>'Client (12)'!$AQ$61</f>
        <v>0</v>
      </c>
      <c r="N133" s="6">
        <f>'Client (13)'!$AQ$61</f>
        <v>0</v>
      </c>
      <c r="O133" s="6">
        <f>'Client (14)'!$AQ$61</f>
        <v>0</v>
      </c>
      <c r="P133" s="6">
        <f>'Client (15)'!$AQ$61</f>
        <v>0</v>
      </c>
      <c r="Q133" s="6">
        <f>'Client (16)'!$AQ$61</f>
        <v>0</v>
      </c>
      <c r="R133" s="6">
        <f>'Client (17)'!$AQ$61</f>
        <v>0</v>
      </c>
      <c r="S133" s="6">
        <f>'Client (18)'!$AQ$61</f>
        <v>0</v>
      </c>
      <c r="T133" s="6">
        <f>'Client (19)'!$AQ$61</f>
        <v>0</v>
      </c>
      <c r="U133" s="6">
        <f>'Client (20)'!$AQ$61</f>
        <v>0</v>
      </c>
      <c r="V133" s="6">
        <f>'Client (21)'!$AQ$61</f>
        <v>0</v>
      </c>
      <c r="W133" s="6">
        <f>'Client (22)'!$AQ$61</f>
        <v>0</v>
      </c>
      <c r="X133" s="6">
        <f>'Client (23)'!$AQ$61</f>
        <v>0</v>
      </c>
      <c r="Y133" s="6">
        <f>'Client (24)'!$AQ$61</f>
        <v>0</v>
      </c>
      <c r="Z133" s="6">
        <f>'Client (25)'!$AQ$61</f>
        <v>0</v>
      </c>
    </row>
    <row r="134" spans="1:26" x14ac:dyDescent="0.3">
      <c r="A134" s="91" t="s">
        <v>204</v>
      </c>
      <c r="B134" s="6">
        <f>'Client (1)'!$AQ$64</f>
        <v>0</v>
      </c>
      <c r="C134" s="6">
        <f>'Client (2)'!$AQ$64</f>
        <v>0</v>
      </c>
      <c r="D134" s="6">
        <f>'Client (3)'!$AQ$64</f>
        <v>0</v>
      </c>
      <c r="E134" s="6">
        <f>'Client (4)'!$AQ$64</f>
        <v>0</v>
      </c>
      <c r="F134" s="6">
        <f>'Client (5)'!$AQ$64</f>
        <v>0</v>
      </c>
      <c r="G134" s="6">
        <f>'Client (6)'!$AQ$64</f>
        <v>0</v>
      </c>
      <c r="H134" s="6">
        <f>'Client (7)'!$AQ$64</f>
        <v>0</v>
      </c>
      <c r="I134" s="6">
        <f>'Client (8)'!$AQ$64</f>
        <v>0</v>
      </c>
      <c r="J134" s="6">
        <f>'Client (9)'!$AQ$64</f>
        <v>0</v>
      </c>
      <c r="K134" s="6">
        <f>'Client (10)'!$AQ$64</f>
        <v>0</v>
      </c>
      <c r="L134" s="6">
        <f>'Client (11)'!$AQ$64</f>
        <v>0</v>
      </c>
      <c r="M134" s="6">
        <f>'Client (12)'!$AQ$64</f>
        <v>0</v>
      </c>
      <c r="N134" s="6">
        <f>'Client (13)'!$AQ$64</f>
        <v>0</v>
      </c>
      <c r="O134" s="6">
        <f>'Client (14)'!$AQ$64</f>
        <v>0</v>
      </c>
      <c r="P134" s="6">
        <f>'Client (15)'!$AQ$64</f>
        <v>0</v>
      </c>
      <c r="Q134" s="6">
        <f>'Client (16)'!$AQ$64</f>
        <v>0</v>
      </c>
      <c r="R134" s="6">
        <f>'Client (17)'!$AQ$64</f>
        <v>0</v>
      </c>
      <c r="S134" s="6">
        <f>'Client (18)'!$AQ$64</f>
        <v>0</v>
      </c>
      <c r="T134" s="6">
        <f>'Client (19)'!$AQ$64</f>
        <v>0</v>
      </c>
      <c r="U134" s="6">
        <f>'Client (20)'!$AQ$64</f>
        <v>0</v>
      </c>
      <c r="V134" s="6">
        <f>'Client (21)'!$AQ$64</f>
        <v>0</v>
      </c>
      <c r="W134" s="6">
        <f>'Client (22)'!$AQ$64</f>
        <v>0</v>
      </c>
      <c r="X134" s="6">
        <f>'Client (23)'!$AQ$64</f>
        <v>0</v>
      </c>
      <c r="Y134" s="6">
        <f>'Client (24)'!$AQ$64</f>
        <v>0</v>
      </c>
      <c r="Z134" s="6">
        <f>'Client (25)'!$AQ$64</f>
        <v>0</v>
      </c>
    </row>
    <row r="135" spans="1:26" x14ac:dyDescent="0.3">
      <c r="A135" s="91" t="s">
        <v>208</v>
      </c>
      <c r="B135" s="6">
        <f>'Client (1)'!$AQ$67</f>
        <v>0</v>
      </c>
      <c r="C135" s="6">
        <f>'Client (2)'!$AQ$67</f>
        <v>0</v>
      </c>
      <c r="D135" s="6">
        <f>'Client (3)'!$AQ$67</f>
        <v>0</v>
      </c>
      <c r="E135" s="6">
        <f>'Client (4)'!$AQ$67</f>
        <v>0</v>
      </c>
      <c r="F135" s="6">
        <f>'Client (5)'!$AQ$67</f>
        <v>0</v>
      </c>
      <c r="G135" s="6">
        <f>'Client (6)'!$AQ$67</f>
        <v>0</v>
      </c>
      <c r="H135" s="6">
        <f>'Client (7)'!$AQ$67</f>
        <v>0</v>
      </c>
      <c r="I135" s="6">
        <f>'Client (8)'!$AQ$67</f>
        <v>0</v>
      </c>
      <c r="J135" s="6">
        <f>'Client (9)'!$AQ$67</f>
        <v>0</v>
      </c>
      <c r="K135" s="6">
        <f>'Client (10)'!$AQ$67</f>
        <v>0</v>
      </c>
      <c r="L135" s="6">
        <f>'Client (11)'!$AQ$67</f>
        <v>0</v>
      </c>
      <c r="M135" s="6">
        <f>'Client (12)'!$AQ$67</f>
        <v>0</v>
      </c>
      <c r="N135" s="6">
        <f>'Client (13)'!$AQ$67</f>
        <v>0</v>
      </c>
      <c r="O135" s="6">
        <f>'Client (14)'!$AQ$67</f>
        <v>0</v>
      </c>
      <c r="P135" s="6">
        <f>'Client (15)'!$AQ$67</f>
        <v>0</v>
      </c>
      <c r="Q135" s="6">
        <f>'Client (16)'!$AQ$67</f>
        <v>0</v>
      </c>
      <c r="R135" s="6">
        <f>'Client (17)'!$AQ$67</f>
        <v>0</v>
      </c>
      <c r="S135" s="6">
        <f>'Client (18)'!$AQ$67</f>
        <v>0</v>
      </c>
      <c r="T135" s="6">
        <f>'Client (19)'!$AQ$67</f>
        <v>0</v>
      </c>
      <c r="U135" s="6">
        <f>'Client (20)'!$AQ$67</f>
        <v>0</v>
      </c>
      <c r="V135" s="6">
        <f>'Client (21)'!$AQ$67</f>
        <v>0</v>
      </c>
      <c r="W135" s="6">
        <f>'Client (22)'!$AQ$67</f>
        <v>0</v>
      </c>
      <c r="X135" s="6">
        <f>'Client (23)'!$AQ$67</f>
        <v>0</v>
      </c>
      <c r="Y135" s="6">
        <f>'Client (24)'!$AQ$67</f>
        <v>0</v>
      </c>
      <c r="Z135" s="6">
        <f>'Client (25)'!$AQ$67</f>
        <v>0</v>
      </c>
    </row>
    <row r="136" spans="1:26" x14ac:dyDescent="0.3">
      <c r="A136" s="91" t="s">
        <v>209</v>
      </c>
      <c r="B136" s="6">
        <f>'Client (1)'!$AQ$70</f>
        <v>0</v>
      </c>
      <c r="C136" s="6">
        <f>'Client (2)'!$AQ$70</f>
        <v>0</v>
      </c>
      <c r="D136" s="6">
        <f>'Client (3)'!$AQ$70</f>
        <v>0</v>
      </c>
      <c r="E136" s="6">
        <f>'Client (4)'!$AQ$70</f>
        <v>0</v>
      </c>
      <c r="F136" s="6">
        <f>'Client (5)'!$AQ$70</f>
        <v>0</v>
      </c>
      <c r="G136" s="6">
        <f>'Client (6)'!$AQ$70</f>
        <v>0</v>
      </c>
      <c r="H136" s="6">
        <f>'Client (7)'!$AQ$70</f>
        <v>0</v>
      </c>
      <c r="I136" s="6">
        <f>'Client (8)'!$AQ$70</f>
        <v>0</v>
      </c>
      <c r="J136" s="6">
        <f>'Client (9)'!$AQ$70</f>
        <v>0</v>
      </c>
      <c r="K136" s="6">
        <f>'Client (10)'!$AQ$70</f>
        <v>0</v>
      </c>
      <c r="L136" s="6">
        <f>'Client (11)'!$AQ$70</f>
        <v>0</v>
      </c>
      <c r="M136" s="6">
        <f>'Client (12)'!$AQ$70</f>
        <v>0</v>
      </c>
      <c r="N136" s="6">
        <f>'Client (13)'!$AQ$70</f>
        <v>0</v>
      </c>
      <c r="O136" s="6">
        <f>'Client (14)'!$AQ$70</f>
        <v>0</v>
      </c>
      <c r="P136" s="6">
        <f>'Client (15)'!$AQ$70</f>
        <v>0</v>
      </c>
      <c r="Q136" s="6">
        <f>'Client (16)'!$AQ$70</f>
        <v>0</v>
      </c>
      <c r="R136" s="6">
        <f>'Client (17)'!$AQ$70</f>
        <v>0</v>
      </c>
      <c r="S136" s="6">
        <f>'Client (18)'!$AQ$70</f>
        <v>0</v>
      </c>
      <c r="T136" s="6">
        <f>'Client (19)'!$AQ$70</f>
        <v>0</v>
      </c>
      <c r="U136" s="6">
        <f>'Client (20)'!$AQ$70</f>
        <v>0</v>
      </c>
      <c r="V136" s="6">
        <f>'Client (21)'!$AQ$70</f>
        <v>0</v>
      </c>
      <c r="W136" s="6">
        <f>'Client (22)'!$AQ$70</f>
        <v>0</v>
      </c>
      <c r="X136" s="6">
        <f>'Client (23)'!$AQ$70</f>
        <v>0</v>
      </c>
      <c r="Y136" s="6">
        <f>'Client (24)'!$AQ$70</f>
        <v>0</v>
      </c>
      <c r="Z136" s="6">
        <f>'Client (25)'!$AQ$70</f>
        <v>0</v>
      </c>
    </row>
    <row r="137" spans="1:26" x14ac:dyDescent="0.3">
      <c r="A137" s="91" t="s">
        <v>205</v>
      </c>
      <c r="B137" s="6">
        <f>'Client (1)'!$AQ$73</f>
        <v>0</v>
      </c>
      <c r="C137" s="6">
        <f>'Client (2)'!$AQ$73</f>
        <v>0</v>
      </c>
      <c r="D137" s="6">
        <f>'Client (3)'!$AQ$73</f>
        <v>0</v>
      </c>
      <c r="E137" s="6">
        <f>'Client (4)'!$AQ$73</f>
        <v>0</v>
      </c>
      <c r="F137" s="6">
        <f>'Client (5)'!$AQ$73</f>
        <v>0</v>
      </c>
      <c r="G137" s="6">
        <f>'Client (6)'!$AQ$73</f>
        <v>0</v>
      </c>
      <c r="H137" s="6">
        <f>'Client (7)'!$AQ$73</f>
        <v>0</v>
      </c>
      <c r="I137" s="6">
        <f>'Client (8)'!$AQ$73</f>
        <v>0</v>
      </c>
      <c r="J137" s="6">
        <f>'Client (9)'!$AQ$73</f>
        <v>0</v>
      </c>
      <c r="K137" s="6">
        <f>'Client (10)'!$AQ$73</f>
        <v>0</v>
      </c>
      <c r="L137" s="6">
        <f>'Client (11)'!$AQ$73</f>
        <v>0</v>
      </c>
      <c r="M137" s="6">
        <f>'Client (12)'!$AQ$73</f>
        <v>0</v>
      </c>
      <c r="N137" s="6">
        <f>'Client (13)'!$AQ$73</f>
        <v>0</v>
      </c>
      <c r="O137" s="6">
        <f>'Client (14)'!$AQ$73</f>
        <v>0</v>
      </c>
      <c r="P137" s="6">
        <f>'Client (15)'!$AQ$73</f>
        <v>0</v>
      </c>
      <c r="Q137" s="6">
        <f>'Client (16)'!$AQ$73</f>
        <v>0</v>
      </c>
      <c r="R137" s="6">
        <f>'Client (17)'!$AQ$73</f>
        <v>0</v>
      </c>
      <c r="S137" s="6">
        <f>'Client (18)'!$AQ$73</f>
        <v>0</v>
      </c>
      <c r="T137" s="6">
        <f>'Client (19)'!$AQ$73</f>
        <v>0</v>
      </c>
      <c r="U137" s="6">
        <f>'Client (20)'!$AQ$73</f>
        <v>0</v>
      </c>
      <c r="V137" s="6">
        <f>'Client (21)'!$AQ$73</f>
        <v>0</v>
      </c>
      <c r="W137" s="6">
        <f>'Client (22)'!$AQ$73</f>
        <v>0</v>
      </c>
      <c r="X137" s="6">
        <f>'Client (23)'!$AQ$73</f>
        <v>0</v>
      </c>
      <c r="Y137" s="6">
        <f>'Client (24)'!$AQ$73</f>
        <v>0</v>
      </c>
      <c r="Z137" s="6">
        <f>'Client (25)'!$AQ$73</f>
        <v>0</v>
      </c>
    </row>
    <row r="138" spans="1:26" x14ac:dyDescent="0.3">
      <c r="A138" s="91" t="s">
        <v>210</v>
      </c>
      <c r="B138" s="6">
        <f>'Client (1)'!$AQ$75</f>
        <v>0</v>
      </c>
      <c r="C138" s="6">
        <f>'Client (2)'!$AQ$75</f>
        <v>0</v>
      </c>
      <c r="D138" s="6">
        <f>'Client (3)'!$AQ$75</f>
        <v>0</v>
      </c>
      <c r="E138" s="6">
        <f>'Client (4)'!$AQ$75</f>
        <v>0</v>
      </c>
      <c r="F138" s="6">
        <f>'Client (5)'!$AQ$75</f>
        <v>0</v>
      </c>
      <c r="G138" s="6">
        <f>'Client (6)'!$AQ$75</f>
        <v>0</v>
      </c>
      <c r="H138" s="6">
        <f>'Client (7)'!$AQ$75</f>
        <v>0</v>
      </c>
      <c r="I138" s="6">
        <f>'Client (8)'!$AQ$75</f>
        <v>0</v>
      </c>
      <c r="J138" s="6">
        <f>'Client (9)'!$AQ$75</f>
        <v>0</v>
      </c>
      <c r="K138" s="6">
        <f>'Client (10)'!$AQ$75</f>
        <v>0</v>
      </c>
      <c r="L138" s="6">
        <f>'Client (11)'!$AQ$75</f>
        <v>0</v>
      </c>
      <c r="M138" s="6">
        <f>'Client (12)'!$AQ$75</f>
        <v>0</v>
      </c>
      <c r="N138" s="6">
        <f>'Client (13)'!$AQ$75</f>
        <v>0</v>
      </c>
      <c r="O138" s="6">
        <f>'Client (14)'!$AQ$75</f>
        <v>0</v>
      </c>
      <c r="P138" s="6">
        <f>'Client (15)'!$AQ$75</f>
        <v>0</v>
      </c>
      <c r="Q138" s="6">
        <f>'Client (16)'!$AQ$75</f>
        <v>0</v>
      </c>
      <c r="R138" s="6">
        <f>'Client (17)'!$AQ$75</f>
        <v>0</v>
      </c>
      <c r="S138" s="6">
        <f>'Client (18)'!$AQ$75</f>
        <v>0</v>
      </c>
      <c r="T138" s="6">
        <f>'Client (19)'!$AQ$75</f>
        <v>0</v>
      </c>
      <c r="U138" s="6">
        <f>'Client (20)'!$AQ$75</f>
        <v>0</v>
      </c>
      <c r="V138" s="6">
        <f>'Client (21)'!$AQ$75</f>
        <v>0</v>
      </c>
      <c r="W138" s="6">
        <f>'Client (22)'!$AQ$75</f>
        <v>0</v>
      </c>
      <c r="X138" s="6">
        <f>'Client (23)'!$AQ$75</f>
        <v>0</v>
      </c>
      <c r="Y138" s="6">
        <f>'Client (24)'!$AQ$75</f>
        <v>0</v>
      </c>
      <c r="Z138" s="6">
        <f>'Client (25)'!$AQ$75</f>
        <v>0</v>
      </c>
    </row>
    <row r="139" spans="1:26" x14ac:dyDescent="0.3">
      <c r="A139" s="91" t="s">
        <v>206</v>
      </c>
      <c r="B139" s="6">
        <f>'Client (1)'!$AQ$78</f>
        <v>0</v>
      </c>
      <c r="C139" s="6">
        <f>'Client (2)'!$AQ$78</f>
        <v>0</v>
      </c>
      <c r="D139" s="6">
        <f>'Client (3)'!$AQ$78</f>
        <v>0</v>
      </c>
      <c r="E139" s="6">
        <f>'Client (4)'!$AQ$78</f>
        <v>0</v>
      </c>
      <c r="F139" s="6">
        <f>'Client (5)'!$AQ$78</f>
        <v>0</v>
      </c>
      <c r="G139" s="6">
        <f>'Client (6)'!$AQ$78</f>
        <v>0</v>
      </c>
      <c r="H139" s="6">
        <f>'Client (7)'!$AQ$78</f>
        <v>0</v>
      </c>
      <c r="I139" s="6">
        <f>'Client (8)'!$AQ$78</f>
        <v>0</v>
      </c>
      <c r="J139" s="6">
        <f>'Client (9)'!$AQ$78</f>
        <v>0</v>
      </c>
      <c r="K139" s="6">
        <f>'Client (10)'!$AQ$78</f>
        <v>0</v>
      </c>
      <c r="L139" s="6">
        <f>'Client (11)'!$AQ$78</f>
        <v>0</v>
      </c>
      <c r="M139" s="6">
        <f>'Client (12)'!$AQ$78</f>
        <v>0</v>
      </c>
      <c r="N139" s="6">
        <f>'Client (13)'!$AQ$78</f>
        <v>0</v>
      </c>
      <c r="O139" s="6">
        <f>'Client (14)'!$AQ$78</f>
        <v>0</v>
      </c>
      <c r="P139" s="6">
        <f>'Client (15)'!$AQ$78</f>
        <v>0</v>
      </c>
      <c r="Q139" s="6">
        <f>'Client (16)'!$AQ$78</f>
        <v>0</v>
      </c>
      <c r="R139" s="6">
        <f>'Client (17)'!$AQ$78</f>
        <v>0</v>
      </c>
      <c r="S139" s="6">
        <f>'Client (18)'!$AQ$78</f>
        <v>0</v>
      </c>
      <c r="T139" s="6">
        <f>'Client (19)'!$AQ$78</f>
        <v>0</v>
      </c>
      <c r="U139" s="6">
        <f>'Client (20)'!$AQ$78</f>
        <v>0</v>
      </c>
      <c r="V139" s="6">
        <f>'Client (21)'!$AQ$78</f>
        <v>0</v>
      </c>
      <c r="W139" s="6">
        <f>'Client (22)'!$AQ$78</f>
        <v>0</v>
      </c>
      <c r="X139" s="6">
        <f>'Client (23)'!$AQ$78</f>
        <v>0</v>
      </c>
      <c r="Y139" s="6">
        <f>'Client (24)'!$AQ$78</f>
        <v>0</v>
      </c>
      <c r="Z139" s="6">
        <f>'Client (25)'!$AQ$78</f>
        <v>0</v>
      </c>
    </row>
    <row r="140" spans="1:26" x14ac:dyDescent="0.3">
      <c r="A140" s="91" t="s">
        <v>207</v>
      </c>
      <c r="B140" s="6">
        <f>'Client (1)'!$AQ$81</f>
        <v>0</v>
      </c>
      <c r="C140" s="6">
        <f>'Client (2)'!$AQ$81</f>
        <v>0</v>
      </c>
      <c r="D140" s="6">
        <f>'Client (3)'!$AQ$81</f>
        <v>0</v>
      </c>
      <c r="E140" s="6">
        <f>'Client (4)'!$AQ$81</f>
        <v>0</v>
      </c>
      <c r="F140" s="6">
        <f>'Client (5)'!$AQ$81</f>
        <v>0</v>
      </c>
      <c r="G140" s="6">
        <f>'Client (6)'!$AQ$81</f>
        <v>0</v>
      </c>
      <c r="H140" s="6">
        <f>'Client (7)'!$AQ$81</f>
        <v>0</v>
      </c>
      <c r="I140" s="6">
        <f>'Client (8)'!$AQ$81</f>
        <v>0</v>
      </c>
      <c r="J140" s="6">
        <f>'Client (9)'!$AQ$81</f>
        <v>0</v>
      </c>
      <c r="K140" s="6">
        <f>'Client (10)'!$AQ$81</f>
        <v>0</v>
      </c>
      <c r="L140" s="6">
        <f>'Client (11)'!$AQ$81</f>
        <v>0</v>
      </c>
      <c r="M140" s="6">
        <f>'Client (12)'!$AQ$81</f>
        <v>0</v>
      </c>
      <c r="N140" s="6">
        <f>'Client (13)'!$AQ$81</f>
        <v>0</v>
      </c>
      <c r="O140" s="6">
        <f>'Client (14)'!$AQ$81</f>
        <v>0</v>
      </c>
      <c r="P140" s="6">
        <f>'Client (15)'!$AQ$81</f>
        <v>0</v>
      </c>
      <c r="Q140" s="6">
        <f>'Client (16)'!$AQ$81</f>
        <v>0</v>
      </c>
      <c r="R140" s="6">
        <f>'Client (17)'!$AQ$81</f>
        <v>0</v>
      </c>
      <c r="S140" s="6">
        <f>'Client (18)'!$AQ$81</f>
        <v>0</v>
      </c>
      <c r="T140" s="6">
        <f>'Client (19)'!$AQ$81</f>
        <v>0</v>
      </c>
      <c r="U140" s="6">
        <f>'Client (20)'!$AQ$81</f>
        <v>0</v>
      </c>
      <c r="V140" s="6">
        <f>'Client (21)'!$AQ$81</f>
        <v>0</v>
      </c>
      <c r="W140" s="6">
        <f>'Client (22)'!$AQ$81</f>
        <v>0</v>
      </c>
      <c r="X140" s="6">
        <f>'Client (23)'!$AQ$81</f>
        <v>0</v>
      </c>
      <c r="Y140" s="6">
        <f>'Client (24)'!$AQ$81</f>
        <v>0</v>
      </c>
      <c r="Z140" s="6">
        <f>'Client (25)'!$AQ$81</f>
        <v>0</v>
      </c>
    </row>
    <row r="141" spans="1:26" s="7" customFormat="1" x14ac:dyDescent="0.3">
      <c r="A141" s="7" t="s">
        <v>225</v>
      </c>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x14ac:dyDescent="0.3">
      <c r="A142" s="91" t="s">
        <v>201</v>
      </c>
      <c r="B142" s="6">
        <f>'Client (1)'!$AR$55</f>
        <v>0</v>
      </c>
      <c r="C142" s="6">
        <f>'Client (2)'!$AR$55</f>
        <v>0</v>
      </c>
      <c r="D142" s="6">
        <f>'Client (3)'!$AR$55</f>
        <v>0</v>
      </c>
      <c r="E142" s="6">
        <f>'Client (4)'!$AR$55</f>
        <v>0</v>
      </c>
      <c r="F142" s="6">
        <f>'Client (5)'!$AR$55</f>
        <v>0</v>
      </c>
      <c r="G142" s="6">
        <f>'Client (6)'!$AR$55</f>
        <v>0</v>
      </c>
      <c r="H142" s="6">
        <f>'Client (7)'!$AR$55</f>
        <v>0</v>
      </c>
      <c r="I142" s="6">
        <f>'Client (8)'!$AR$55</f>
        <v>0</v>
      </c>
      <c r="J142" s="6">
        <f>'Client (9)'!$AR$55</f>
        <v>0</v>
      </c>
      <c r="K142" s="6">
        <f>'Client (10)'!$AR$55</f>
        <v>0</v>
      </c>
      <c r="L142" s="6">
        <f>'Client (11)'!$AR$55</f>
        <v>0</v>
      </c>
      <c r="M142" s="6">
        <f>'Client (12)'!$AR$55</f>
        <v>0</v>
      </c>
      <c r="N142" s="6">
        <f>'Client (13)'!$AR$55</f>
        <v>0</v>
      </c>
      <c r="O142" s="6">
        <f>'Client (14)'!$AR$55</f>
        <v>0</v>
      </c>
      <c r="P142" s="6">
        <f>'Client (15)'!$AR$55</f>
        <v>0</v>
      </c>
      <c r="Q142" s="6">
        <f>'Client (16)'!$AR$55</f>
        <v>0</v>
      </c>
      <c r="R142" s="6">
        <f>'Client (17)'!$AR$55</f>
        <v>0</v>
      </c>
      <c r="S142" s="6">
        <f>'Client (18)'!$AR$55</f>
        <v>0</v>
      </c>
      <c r="T142" s="6">
        <f>'Client (19)'!$AR$55</f>
        <v>0</v>
      </c>
      <c r="U142" s="6">
        <f>'Client (20)'!$AR$55</f>
        <v>0</v>
      </c>
      <c r="V142" s="6">
        <f>'Client (21)'!$AR$55</f>
        <v>0</v>
      </c>
      <c r="W142" s="6">
        <f>'Client (22)'!$AR$55</f>
        <v>0</v>
      </c>
      <c r="X142" s="6">
        <f>'Client (23)'!$AR$55</f>
        <v>0</v>
      </c>
      <c r="Y142" s="6">
        <f>'Client (24)'!$AR$55</f>
        <v>0</v>
      </c>
      <c r="Z142" s="6">
        <f>'Client (25)'!$AR$55</f>
        <v>0</v>
      </c>
    </row>
    <row r="143" spans="1:26" x14ac:dyDescent="0.3">
      <c r="A143" s="91" t="s">
        <v>202</v>
      </c>
      <c r="B143" s="6">
        <f>'Client (1)'!$AR$58</f>
        <v>0</v>
      </c>
      <c r="C143" s="6">
        <f>'Client (2)'!$AR$58</f>
        <v>0</v>
      </c>
      <c r="D143" s="6">
        <f>'Client (3)'!$AR$58</f>
        <v>0</v>
      </c>
      <c r="E143" s="6">
        <f>'Client (4)'!$AR$58</f>
        <v>0</v>
      </c>
      <c r="F143" s="6">
        <f>'Client (5)'!$AR$58</f>
        <v>0</v>
      </c>
      <c r="G143" s="6">
        <f>'Client (6)'!$AR$58</f>
        <v>0</v>
      </c>
      <c r="H143" s="6">
        <f>'Client (7)'!$AR$58</f>
        <v>0</v>
      </c>
      <c r="I143" s="6">
        <f>'Client (8)'!$AR$58</f>
        <v>0</v>
      </c>
      <c r="J143" s="6">
        <f>'Client (9)'!$AR$58</f>
        <v>0</v>
      </c>
      <c r="K143" s="6">
        <f>'Client (10)'!$AR$58</f>
        <v>0</v>
      </c>
      <c r="L143" s="6">
        <f>'Client (11)'!$AR$58</f>
        <v>0</v>
      </c>
      <c r="M143" s="6">
        <f>'Client (12)'!$AR$58</f>
        <v>0</v>
      </c>
      <c r="N143" s="6">
        <f>'Client (13)'!$AR$58</f>
        <v>0</v>
      </c>
      <c r="O143" s="6">
        <f>'Client (14)'!$AR$58</f>
        <v>0</v>
      </c>
      <c r="P143" s="6">
        <f>'Client (15)'!$AR$58</f>
        <v>0</v>
      </c>
      <c r="Q143" s="6">
        <f>'Client (16)'!$AR$58</f>
        <v>0</v>
      </c>
      <c r="R143" s="6">
        <f>'Client (17)'!$AR$58</f>
        <v>0</v>
      </c>
      <c r="S143" s="6">
        <f>'Client (18)'!$AR$58</f>
        <v>0</v>
      </c>
      <c r="T143" s="6">
        <f>'Client (19)'!$AR$58</f>
        <v>0</v>
      </c>
      <c r="U143" s="6">
        <f>'Client (20)'!$AR$58</f>
        <v>0</v>
      </c>
      <c r="V143" s="6">
        <f>'Client (21)'!$AR$58</f>
        <v>0</v>
      </c>
      <c r="W143" s="6">
        <f>'Client (22)'!$AR$58</f>
        <v>0</v>
      </c>
      <c r="X143" s="6">
        <f>'Client (23)'!$AR$58</f>
        <v>0</v>
      </c>
      <c r="Y143" s="6">
        <f>'Client (24)'!$AR$58</f>
        <v>0</v>
      </c>
      <c r="Z143" s="6">
        <f>'Client (25)'!$AR$58</f>
        <v>0</v>
      </c>
    </row>
    <row r="144" spans="1:26" x14ac:dyDescent="0.3">
      <c r="A144" s="91" t="s">
        <v>203</v>
      </c>
      <c r="B144" s="6">
        <f>'Client (1)'!$AR$61</f>
        <v>0</v>
      </c>
      <c r="C144" s="6">
        <f>'Client (2)'!$AR$61</f>
        <v>0</v>
      </c>
      <c r="D144" s="6">
        <f>'Client (3)'!$AR$61</f>
        <v>0</v>
      </c>
      <c r="E144" s="6">
        <f>'Client (4)'!$AR$61</f>
        <v>0</v>
      </c>
      <c r="F144" s="6">
        <f>'Client (5)'!$AR$61</f>
        <v>0</v>
      </c>
      <c r="G144" s="6">
        <f>'Client (6)'!$AR$61</f>
        <v>0</v>
      </c>
      <c r="H144" s="6">
        <f>'Client (7)'!$AR$61</f>
        <v>0</v>
      </c>
      <c r="I144" s="6">
        <f>'Client (8)'!$AR$61</f>
        <v>0</v>
      </c>
      <c r="J144" s="6">
        <f>'Client (9)'!$AR$61</f>
        <v>0</v>
      </c>
      <c r="K144" s="6">
        <f>'Client (10)'!$AR$61</f>
        <v>0</v>
      </c>
      <c r="L144" s="6">
        <f>'Client (11)'!$AR$61</f>
        <v>0</v>
      </c>
      <c r="M144" s="6">
        <f>'Client (12)'!$AR$61</f>
        <v>0</v>
      </c>
      <c r="N144" s="6">
        <f>'Client (13)'!$AR$61</f>
        <v>0</v>
      </c>
      <c r="O144" s="6">
        <f>'Client (14)'!$AR$61</f>
        <v>0</v>
      </c>
      <c r="P144" s="6">
        <f>'Client (15)'!$AR$61</f>
        <v>0</v>
      </c>
      <c r="Q144" s="6">
        <f>'Client (16)'!$AR$61</f>
        <v>0</v>
      </c>
      <c r="R144" s="6">
        <f>'Client (17)'!$AR$61</f>
        <v>0</v>
      </c>
      <c r="S144" s="6">
        <f>'Client (18)'!$AR$61</f>
        <v>0</v>
      </c>
      <c r="T144" s="6">
        <f>'Client (19)'!$AR$61</f>
        <v>0</v>
      </c>
      <c r="U144" s="6">
        <f>'Client (20)'!$AR$61</f>
        <v>0</v>
      </c>
      <c r="V144" s="6">
        <f>'Client (21)'!$AR$61</f>
        <v>0</v>
      </c>
      <c r="W144" s="6">
        <f>'Client (22)'!$AR$61</f>
        <v>0</v>
      </c>
      <c r="X144" s="6">
        <f>'Client (23)'!$AR$61</f>
        <v>0</v>
      </c>
      <c r="Y144" s="6">
        <f>'Client (24)'!$AR$61</f>
        <v>0</v>
      </c>
      <c r="Z144" s="6">
        <f>'Client (25)'!$AR$61</f>
        <v>0</v>
      </c>
    </row>
    <row r="145" spans="1:26" x14ac:dyDescent="0.3">
      <c r="A145" s="91" t="s">
        <v>204</v>
      </c>
      <c r="B145" s="6">
        <f>'Client (1)'!$AR$64</f>
        <v>0</v>
      </c>
      <c r="C145" s="6">
        <f>'Client (2)'!$AR$64</f>
        <v>0</v>
      </c>
      <c r="D145" s="6">
        <f>'Client (3)'!$AR$64</f>
        <v>0</v>
      </c>
      <c r="E145" s="6">
        <f>'Client (4)'!$AR$64</f>
        <v>0</v>
      </c>
      <c r="F145" s="6">
        <f>'Client (5)'!$AR$64</f>
        <v>0</v>
      </c>
      <c r="G145" s="6">
        <f>'Client (6)'!$AR$64</f>
        <v>0</v>
      </c>
      <c r="H145" s="6">
        <f>'Client (7)'!$AR$64</f>
        <v>0</v>
      </c>
      <c r="I145" s="6">
        <f>'Client (8)'!$AR$64</f>
        <v>0</v>
      </c>
      <c r="J145" s="6">
        <f>'Client (9)'!$AR$64</f>
        <v>0</v>
      </c>
      <c r="K145" s="6">
        <f>'Client (10)'!$AR$64</f>
        <v>0</v>
      </c>
      <c r="L145" s="6">
        <f>'Client (11)'!$AR$64</f>
        <v>0</v>
      </c>
      <c r="M145" s="6">
        <f>'Client (12)'!$AR$64</f>
        <v>0</v>
      </c>
      <c r="N145" s="6">
        <f>'Client (13)'!$AR$64</f>
        <v>0</v>
      </c>
      <c r="O145" s="6">
        <f>'Client (14)'!$AR$64</f>
        <v>0</v>
      </c>
      <c r="P145" s="6">
        <f>'Client (15)'!$AR$64</f>
        <v>0</v>
      </c>
      <c r="Q145" s="6">
        <f>'Client (16)'!$AR$64</f>
        <v>0</v>
      </c>
      <c r="R145" s="6">
        <f>'Client (17)'!$AR$64</f>
        <v>0</v>
      </c>
      <c r="S145" s="6">
        <f>'Client (18)'!$AR$64</f>
        <v>0</v>
      </c>
      <c r="T145" s="6">
        <f>'Client (19)'!$AR$64</f>
        <v>0</v>
      </c>
      <c r="U145" s="6">
        <f>'Client (20)'!$AR$64</f>
        <v>0</v>
      </c>
      <c r="V145" s="6">
        <f>'Client (21)'!$AR$64</f>
        <v>0</v>
      </c>
      <c r="W145" s="6">
        <f>'Client (22)'!$AR$64</f>
        <v>0</v>
      </c>
      <c r="X145" s="6">
        <f>'Client (23)'!$AR$64</f>
        <v>0</v>
      </c>
      <c r="Y145" s="6">
        <f>'Client (24)'!$AR$64</f>
        <v>0</v>
      </c>
      <c r="Z145" s="6">
        <f>'Client (25)'!$AR$64</f>
        <v>0</v>
      </c>
    </row>
    <row r="146" spans="1:26" x14ac:dyDescent="0.3">
      <c r="A146" s="91" t="s">
        <v>208</v>
      </c>
      <c r="B146" s="6">
        <f>'Client (1)'!$AR$67</f>
        <v>0</v>
      </c>
      <c r="C146" s="6">
        <f>'Client (2)'!$AR$67</f>
        <v>0</v>
      </c>
      <c r="D146" s="6">
        <f>'Client (3)'!$AR$67</f>
        <v>0</v>
      </c>
      <c r="E146" s="6">
        <f>'Client (4)'!$AR$67</f>
        <v>0</v>
      </c>
      <c r="F146" s="6">
        <f>'Client (5)'!$AR$67</f>
        <v>0</v>
      </c>
      <c r="G146" s="6">
        <f>'Client (6)'!$AR$67</f>
        <v>0</v>
      </c>
      <c r="H146" s="6">
        <f>'Client (7)'!$AR$67</f>
        <v>0</v>
      </c>
      <c r="I146" s="6">
        <f>'Client (8)'!$AR$67</f>
        <v>0</v>
      </c>
      <c r="J146" s="6">
        <f>'Client (9)'!$AR$67</f>
        <v>0</v>
      </c>
      <c r="K146" s="6">
        <f>'Client (10)'!$AR$67</f>
        <v>0</v>
      </c>
      <c r="L146" s="6">
        <f>'Client (11)'!$AR$67</f>
        <v>0</v>
      </c>
      <c r="M146" s="6">
        <f>'Client (12)'!$AR$67</f>
        <v>0</v>
      </c>
      <c r="N146" s="6">
        <f>'Client (13)'!$AR$67</f>
        <v>0</v>
      </c>
      <c r="O146" s="6">
        <f>'Client (14)'!$AR$67</f>
        <v>0</v>
      </c>
      <c r="P146" s="6">
        <f>'Client (15)'!$AR$67</f>
        <v>0</v>
      </c>
      <c r="Q146" s="6">
        <f>'Client (16)'!$AR$67</f>
        <v>0</v>
      </c>
      <c r="R146" s="6">
        <f>'Client (17)'!$AR$67</f>
        <v>0</v>
      </c>
      <c r="S146" s="6">
        <f>'Client (18)'!$AR$67</f>
        <v>0</v>
      </c>
      <c r="T146" s="6">
        <f>'Client (19)'!$AR$67</f>
        <v>0</v>
      </c>
      <c r="U146" s="6">
        <f>'Client (20)'!$AR$67</f>
        <v>0</v>
      </c>
      <c r="V146" s="6">
        <f>'Client (21)'!$AR$67</f>
        <v>0</v>
      </c>
      <c r="W146" s="6">
        <f>'Client (22)'!$AR$67</f>
        <v>0</v>
      </c>
      <c r="X146" s="6">
        <f>'Client (23)'!$AR$67</f>
        <v>0</v>
      </c>
      <c r="Y146" s="6">
        <f>'Client (24)'!$AR$67</f>
        <v>0</v>
      </c>
      <c r="Z146" s="6">
        <f>'Client (25)'!$AR$67</f>
        <v>0</v>
      </c>
    </row>
    <row r="147" spans="1:26" x14ac:dyDescent="0.3">
      <c r="A147" s="91" t="s">
        <v>209</v>
      </c>
      <c r="B147" s="6">
        <f>'Client (1)'!$AR$70</f>
        <v>0</v>
      </c>
      <c r="C147" s="6">
        <f>'Client (2)'!$AR$70</f>
        <v>0</v>
      </c>
      <c r="D147" s="6">
        <f>'Client (3)'!$AR$70</f>
        <v>0</v>
      </c>
      <c r="E147" s="6">
        <f>'Client (4)'!$AR$70</f>
        <v>0</v>
      </c>
      <c r="F147" s="6">
        <f>'Client (5)'!$AR$70</f>
        <v>0</v>
      </c>
      <c r="G147" s="6">
        <f>'Client (6)'!$AR$70</f>
        <v>0</v>
      </c>
      <c r="H147" s="6">
        <f>'Client (7)'!$AR$70</f>
        <v>0</v>
      </c>
      <c r="I147" s="6">
        <f>'Client (8)'!$AR$70</f>
        <v>0</v>
      </c>
      <c r="J147" s="6">
        <f>'Client (9)'!$AR$70</f>
        <v>0</v>
      </c>
      <c r="K147" s="6">
        <f>'Client (10)'!$AR$70</f>
        <v>0</v>
      </c>
      <c r="L147" s="6">
        <f>'Client (11)'!$AR$70</f>
        <v>0</v>
      </c>
      <c r="M147" s="6">
        <f>'Client (12)'!$AR$70</f>
        <v>0</v>
      </c>
      <c r="N147" s="6">
        <f>'Client (13)'!$AR$70</f>
        <v>0</v>
      </c>
      <c r="O147" s="6">
        <f>'Client (14)'!$AR$70</f>
        <v>0</v>
      </c>
      <c r="P147" s="6">
        <f>'Client (15)'!$AR$70</f>
        <v>0</v>
      </c>
      <c r="Q147" s="6">
        <f>'Client (16)'!$AR$70</f>
        <v>0</v>
      </c>
      <c r="R147" s="6">
        <f>'Client (17)'!$AR$70</f>
        <v>0</v>
      </c>
      <c r="S147" s="6">
        <f>'Client (18)'!$AR$70</f>
        <v>0</v>
      </c>
      <c r="T147" s="6">
        <f>'Client (19)'!$AR$70</f>
        <v>0</v>
      </c>
      <c r="U147" s="6">
        <f>'Client (20)'!$AR$70</f>
        <v>0</v>
      </c>
      <c r="V147" s="6">
        <f>'Client (21)'!$AR$70</f>
        <v>0</v>
      </c>
      <c r="W147" s="6">
        <f>'Client (22)'!$AR$70</f>
        <v>0</v>
      </c>
      <c r="X147" s="6">
        <f>'Client (23)'!$AR$70</f>
        <v>0</v>
      </c>
      <c r="Y147" s="6">
        <f>'Client (24)'!$AR$70</f>
        <v>0</v>
      </c>
      <c r="Z147" s="6">
        <f>'Client (25)'!$AR$70</f>
        <v>0</v>
      </c>
    </row>
    <row r="148" spans="1:26" x14ac:dyDescent="0.3">
      <c r="A148" s="91" t="s">
        <v>205</v>
      </c>
      <c r="B148" s="6">
        <f>'Client (1)'!$AR$73</f>
        <v>0</v>
      </c>
      <c r="C148" s="6">
        <f>'Client (2)'!$AR$73</f>
        <v>0</v>
      </c>
      <c r="D148" s="6">
        <f>'Client (3)'!$AR$73</f>
        <v>0</v>
      </c>
      <c r="E148" s="6">
        <f>'Client (4)'!$AR$73</f>
        <v>0</v>
      </c>
      <c r="F148" s="6">
        <f>'Client (5)'!$AR$73</f>
        <v>0</v>
      </c>
      <c r="G148" s="6">
        <f>'Client (6)'!$AR$73</f>
        <v>0</v>
      </c>
      <c r="H148" s="6">
        <f>'Client (7)'!$AR$73</f>
        <v>0</v>
      </c>
      <c r="I148" s="6">
        <f>'Client (8)'!$AR$73</f>
        <v>0</v>
      </c>
      <c r="J148" s="6">
        <f>'Client (9)'!$AR$73</f>
        <v>0</v>
      </c>
      <c r="K148" s="6">
        <f>'Client (10)'!$AR$73</f>
        <v>0</v>
      </c>
      <c r="L148" s="6">
        <f>'Client (11)'!$AR$73</f>
        <v>0</v>
      </c>
      <c r="M148" s="6">
        <f>'Client (12)'!$AR$73</f>
        <v>0</v>
      </c>
      <c r="N148" s="6">
        <f>'Client (13)'!$AR$73</f>
        <v>0</v>
      </c>
      <c r="O148" s="6">
        <f>'Client (14)'!$AR$73</f>
        <v>0</v>
      </c>
      <c r="P148" s="6">
        <f>'Client (15)'!$AR$73</f>
        <v>0</v>
      </c>
      <c r="Q148" s="6">
        <f>'Client (16)'!$AR$73</f>
        <v>0</v>
      </c>
      <c r="R148" s="6">
        <f>'Client (17)'!$AR$73</f>
        <v>0</v>
      </c>
      <c r="S148" s="6">
        <f>'Client (18)'!$AR$73</f>
        <v>0</v>
      </c>
      <c r="T148" s="6">
        <f>'Client (19)'!$AR$73</f>
        <v>0</v>
      </c>
      <c r="U148" s="6">
        <f>'Client (20)'!$AR$73</f>
        <v>0</v>
      </c>
      <c r="V148" s="6">
        <f>'Client (21)'!$AR$73</f>
        <v>0</v>
      </c>
      <c r="W148" s="6">
        <f>'Client (22)'!$AR$73</f>
        <v>0</v>
      </c>
      <c r="X148" s="6">
        <f>'Client (23)'!$AR$73</f>
        <v>0</v>
      </c>
      <c r="Y148" s="6">
        <f>'Client (24)'!$AR$73</f>
        <v>0</v>
      </c>
      <c r="Z148" s="6">
        <f>'Client (25)'!$AR$73</f>
        <v>0</v>
      </c>
    </row>
    <row r="149" spans="1:26" x14ac:dyDescent="0.3">
      <c r="A149" s="91" t="s">
        <v>210</v>
      </c>
      <c r="B149" s="6">
        <f>'Client (1)'!$AR$75</f>
        <v>0</v>
      </c>
      <c r="C149" s="6">
        <f>'Client (2)'!$AR$75</f>
        <v>0</v>
      </c>
      <c r="D149" s="6">
        <f>'Client (3)'!$AR$75</f>
        <v>0</v>
      </c>
      <c r="E149" s="6">
        <f>'Client (4)'!$AR$75</f>
        <v>0</v>
      </c>
      <c r="F149" s="6">
        <f>'Client (5)'!$AR$75</f>
        <v>0</v>
      </c>
      <c r="G149" s="6">
        <f>'Client (6)'!$AR$75</f>
        <v>0</v>
      </c>
      <c r="H149" s="6">
        <f>'Client (7)'!$AR$75</f>
        <v>0</v>
      </c>
      <c r="I149" s="6">
        <f>'Client (8)'!$AR$75</f>
        <v>0</v>
      </c>
      <c r="J149" s="6">
        <f>'Client (9)'!$AR$75</f>
        <v>0</v>
      </c>
      <c r="K149" s="6">
        <f>'Client (10)'!$AR$75</f>
        <v>0</v>
      </c>
      <c r="L149" s="6">
        <f>'Client (11)'!$AR$75</f>
        <v>0</v>
      </c>
      <c r="M149" s="6">
        <f>'Client (12)'!$AR$75</f>
        <v>0</v>
      </c>
      <c r="N149" s="6">
        <f>'Client (13)'!$AR$75</f>
        <v>0</v>
      </c>
      <c r="O149" s="6">
        <f>'Client (14)'!$AR$75</f>
        <v>0</v>
      </c>
      <c r="P149" s="6">
        <f>'Client (15)'!$AR$75</f>
        <v>0</v>
      </c>
      <c r="Q149" s="6">
        <f>'Client (16)'!$AR$75</f>
        <v>0</v>
      </c>
      <c r="R149" s="6">
        <f>'Client (17)'!$AR$75</f>
        <v>0</v>
      </c>
      <c r="S149" s="6">
        <f>'Client (18)'!$AR$75</f>
        <v>0</v>
      </c>
      <c r="T149" s="6">
        <f>'Client (19)'!$AR$75</f>
        <v>0</v>
      </c>
      <c r="U149" s="6">
        <f>'Client (20)'!$AR$75</f>
        <v>0</v>
      </c>
      <c r="V149" s="6">
        <f>'Client (21)'!$AR$75</f>
        <v>0</v>
      </c>
      <c r="W149" s="6">
        <f>'Client (22)'!$AR$75</f>
        <v>0</v>
      </c>
      <c r="X149" s="6">
        <f>'Client (23)'!$AR$75</f>
        <v>0</v>
      </c>
      <c r="Y149" s="6">
        <f>'Client (24)'!$AR$75</f>
        <v>0</v>
      </c>
      <c r="Z149" s="6">
        <f>'Client (25)'!$AR$75</f>
        <v>0</v>
      </c>
    </row>
    <row r="150" spans="1:26" x14ac:dyDescent="0.3">
      <c r="A150" s="91" t="s">
        <v>206</v>
      </c>
      <c r="B150" s="6">
        <f>'Client (1)'!$AR$78</f>
        <v>0</v>
      </c>
      <c r="C150" s="6">
        <f>'Client (2)'!$AR$78</f>
        <v>0</v>
      </c>
      <c r="D150" s="6">
        <f>'Client (3)'!$AR$78</f>
        <v>0</v>
      </c>
      <c r="E150" s="6">
        <f>'Client (4)'!$AR$78</f>
        <v>0</v>
      </c>
      <c r="F150" s="6">
        <f>'Client (5)'!$AR$78</f>
        <v>0</v>
      </c>
      <c r="G150" s="6">
        <f>'Client (6)'!$AR$78</f>
        <v>0</v>
      </c>
      <c r="H150" s="6">
        <f>'Client (7)'!$AR$78</f>
        <v>0</v>
      </c>
      <c r="I150" s="6">
        <f>'Client (8)'!$AR$78</f>
        <v>0</v>
      </c>
      <c r="J150" s="6">
        <f>'Client (9)'!$AR$78</f>
        <v>0</v>
      </c>
      <c r="K150" s="6">
        <f>'Client (10)'!$AR$78</f>
        <v>0</v>
      </c>
      <c r="L150" s="6">
        <f>'Client (11)'!$AR$78</f>
        <v>0</v>
      </c>
      <c r="M150" s="6">
        <f>'Client (12)'!$AR$78</f>
        <v>0</v>
      </c>
      <c r="N150" s="6">
        <f>'Client (13)'!$AR$78</f>
        <v>0</v>
      </c>
      <c r="O150" s="6">
        <f>'Client (14)'!$AR$78</f>
        <v>0</v>
      </c>
      <c r="P150" s="6">
        <f>'Client (15)'!$AR$78</f>
        <v>0</v>
      </c>
      <c r="Q150" s="6">
        <f>'Client (16)'!$AR$78</f>
        <v>0</v>
      </c>
      <c r="R150" s="6">
        <f>'Client (17)'!$AR$78</f>
        <v>0</v>
      </c>
      <c r="S150" s="6">
        <f>'Client (18)'!$AR$78</f>
        <v>0</v>
      </c>
      <c r="T150" s="6">
        <f>'Client (19)'!$AR$78</f>
        <v>0</v>
      </c>
      <c r="U150" s="6">
        <f>'Client (20)'!$AR$78</f>
        <v>0</v>
      </c>
      <c r="V150" s="6">
        <f>'Client (21)'!$AR$78</f>
        <v>0</v>
      </c>
      <c r="W150" s="6">
        <f>'Client (22)'!$AR$78</f>
        <v>0</v>
      </c>
      <c r="X150" s="6">
        <f>'Client (23)'!$AR$78</f>
        <v>0</v>
      </c>
      <c r="Y150" s="6">
        <f>'Client (24)'!$AR$78</f>
        <v>0</v>
      </c>
      <c r="Z150" s="6">
        <f>'Client (25)'!$AR$78</f>
        <v>0</v>
      </c>
    </row>
    <row r="151" spans="1:26" x14ac:dyDescent="0.3">
      <c r="A151" s="91" t="s">
        <v>207</v>
      </c>
      <c r="B151" s="6">
        <f>'Client (1)'!$AR$81</f>
        <v>0</v>
      </c>
      <c r="C151" s="6">
        <f>'Client (2)'!$AR$81</f>
        <v>0</v>
      </c>
      <c r="D151" s="6">
        <f>'Client (3)'!$AR$81</f>
        <v>0</v>
      </c>
      <c r="E151" s="6">
        <f>'Client (4)'!$AR$81</f>
        <v>0</v>
      </c>
      <c r="F151" s="6">
        <f>'Client (5)'!$AR$81</f>
        <v>0</v>
      </c>
      <c r="G151" s="6">
        <f>'Client (6)'!$AR$81</f>
        <v>0</v>
      </c>
      <c r="H151" s="6">
        <f>'Client (7)'!$AR$81</f>
        <v>0</v>
      </c>
      <c r="I151" s="6">
        <f>'Client (8)'!$AR$81</f>
        <v>0</v>
      </c>
      <c r="J151" s="6">
        <f>'Client (9)'!$AR$81</f>
        <v>0</v>
      </c>
      <c r="K151" s="6">
        <f>'Client (10)'!$AR$81</f>
        <v>0</v>
      </c>
      <c r="L151" s="6">
        <f>'Client (11)'!$AR$81</f>
        <v>0</v>
      </c>
      <c r="M151" s="6">
        <f>'Client (12)'!$AR$81</f>
        <v>0</v>
      </c>
      <c r="N151" s="6">
        <f>'Client (13)'!$AR$81</f>
        <v>0</v>
      </c>
      <c r="O151" s="6">
        <f>'Client (14)'!$AR$81</f>
        <v>0</v>
      </c>
      <c r="P151" s="6">
        <f>'Client (15)'!$AR$81</f>
        <v>0</v>
      </c>
      <c r="Q151" s="6">
        <f>'Client (16)'!$AR$81</f>
        <v>0</v>
      </c>
      <c r="R151" s="6">
        <f>'Client (17)'!$AR$81</f>
        <v>0</v>
      </c>
      <c r="S151" s="6">
        <f>'Client (18)'!$AR$81</f>
        <v>0</v>
      </c>
      <c r="T151" s="6">
        <f>'Client (19)'!$AR$81</f>
        <v>0</v>
      </c>
      <c r="U151" s="6">
        <f>'Client (20)'!$AR$81</f>
        <v>0</v>
      </c>
      <c r="V151" s="6">
        <f>'Client (21)'!$AR$81</f>
        <v>0</v>
      </c>
      <c r="W151" s="6">
        <f>'Client (22)'!$AR$81</f>
        <v>0</v>
      </c>
      <c r="X151" s="6">
        <f>'Client (23)'!$AR$81</f>
        <v>0</v>
      </c>
      <c r="Y151" s="6">
        <f>'Client (24)'!$AR$81</f>
        <v>0</v>
      </c>
      <c r="Z151" s="6">
        <f>'Client (25)'!$AR$81</f>
        <v>0</v>
      </c>
    </row>
    <row r="152" spans="1:26" s="7" customFormat="1" x14ac:dyDescent="0.3">
      <c r="A152" s="7" t="s">
        <v>224</v>
      </c>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3">
      <c r="A153" s="91" t="s">
        <v>201</v>
      </c>
      <c r="B153" s="6">
        <f>'Client (1)'!$AS$55</f>
        <v>0</v>
      </c>
      <c r="C153" s="6">
        <f>'Client (2)'!$AS$55</f>
        <v>0</v>
      </c>
      <c r="D153" s="6">
        <f>'Client (3)'!$AS$55</f>
        <v>0</v>
      </c>
      <c r="E153" s="6">
        <f>'Client (4)'!$AS$55</f>
        <v>0</v>
      </c>
      <c r="F153" s="6">
        <f>'Client (5)'!$AS$55</f>
        <v>0</v>
      </c>
      <c r="G153" s="6">
        <f>'Client (6)'!$AS$55</f>
        <v>0</v>
      </c>
      <c r="H153" s="6">
        <f>'Client (7)'!$AS$55</f>
        <v>0</v>
      </c>
      <c r="I153" s="6">
        <f>'Client (8)'!$AS$55</f>
        <v>0</v>
      </c>
      <c r="J153" s="6">
        <f>'Client (9)'!$AS$55</f>
        <v>0</v>
      </c>
      <c r="K153" s="6">
        <f>'Client (10)'!$AS$55</f>
        <v>0</v>
      </c>
      <c r="L153" s="6">
        <f>'Client (11)'!$AS$55</f>
        <v>0</v>
      </c>
      <c r="M153" s="6">
        <f>'Client (12)'!$AS$55</f>
        <v>0</v>
      </c>
      <c r="N153" s="6">
        <f>'Client (13)'!$AS$55</f>
        <v>0</v>
      </c>
      <c r="O153" s="6">
        <f>'Client (14)'!$AS$55</f>
        <v>0</v>
      </c>
      <c r="P153" s="6">
        <f>'Client (15)'!$AS$55</f>
        <v>0</v>
      </c>
      <c r="Q153" s="6">
        <f>'Client (16)'!$AS$55</f>
        <v>0</v>
      </c>
      <c r="R153" s="6">
        <f>'Client (17)'!$AS$55</f>
        <v>0</v>
      </c>
      <c r="S153" s="6">
        <f>'Client (18)'!$AS$55</f>
        <v>0</v>
      </c>
      <c r="T153" s="6">
        <f>'Client (19)'!$AS$55</f>
        <v>0</v>
      </c>
      <c r="U153" s="6">
        <f>'Client (20)'!$AS$55</f>
        <v>0</v>
      </c>
      <c r="V153" s="6">
        <f>'Client (21)'!$AS$55</f>
        <v>0</v>
      </c>
      <c r="W153" s="6">
        <f>'Client (22)'!$AS$55</f>
        <v>0</v>
      </c>
      <c r="X153" s="6">
        <f>'Client (23)'!$AS$55</f>
        <v>0</v>
      </c>
      <c r="Y153" s="6">
        <f>'Client (24)'!$AS$55</f>
        <v>0</v>
      </c>
      <c r="Z153" s="6">
        <f>'Client (25)'!$AS$55</f>
        <v>0</v>
      </c>
    </row>
    <row r="154" spans="1:26" x14ac:dyDescent="0.3">
      <c r="A154" s="91" t="s">
        <v>202</v>
      </c>
      <c r="B154" s="6">
        <f>'Client (1)'!$AS$58</f>
        <v>0</v>
      </c>
      <c r="C154" s="6">
        <f>'Client (2)'!$AS$58</f>
        <v>0</v>
      </c>
      <c r="D154" s="6">
        <f>'Client (3)'!$AS$58</f>
        <v>0</v>
      </c>
      <c r="E154" s="6">
        <f>'Client (4)'!$AS$58</f>
        <v>0</v>
      </c>
      <c r="F154" s="6">
        <f>'Client (5)'!$AS$58</f>
        <v>0</v>
      </c>
      <c r="G154" s="6">
        <f>'Client (6)'!$AS$58</f>
        <v>0</v>
      </c>
      <c r="H154" s="6">
        <f>'Client (7)'!$AS$58</f>
        <v>0</v>
      </c>
      <c r="I154" s="6">
        <f>'Client (8)'!$AS$58</f>
        <v>0</v>
      </c>
      <c r="J154" s="6">
        <f>'Client (9)'!$AS$58</f>
        <v>0</v>
      </c>
      <c r="K154" s="6">
        <f>'Client (10)'!$AS$58</f>
        <v>0</v>
      </c>
      <c r="L154" s="6">
        <f>'Client (11)'!$AS$58</f>
        <v>0</v>
      </c>
      <c r="M154" s="6">
        <f>'Client (12)'!$AS$58</f>
        <v>0</v>
      </c>
      <c r="N154" s="6">
        <f>'Client (13)'!$AS$58</f>
        <v>0</v>
      </c>
      <c r="O154" s="6">
        <f>'Client (14)'!$AS$58</f>
        <v>0</v>
      </c>
      <c r="P154" s="6">
        <f>'Client (15)'!$AS$58</f>
        <v>0</v>
      </c>
      <c r="Q154" s="6">
        <f>'Client (16)'!$AS$58</f>
        <v>0</v>
      </c>
      <c r="R154" s="6">
        <f>'Client (17)'!$AS$58</f>
        <v>0</v>
      </c>
      <c r="S154" s="6">
        <f>'Client (18)'!$AS$58</f>
        <v>0</v>
      </c>
      <c r="T154" s="6">
        <f>'Client (19)'!$AS$58</f>
        <v>0</v>
      </c>
      <c r="U154" s="6">
        <f>'Client (20)'!$AS$58</f>
        <v>0</v>
      </c>
      <c r="V154" s="6">
        <f>'Client (21)'!$AS$58</f>
        <v>0</v>
      </c>
      <c r="W154" s="6">
        <f>'Client (22)'!$AS$58</f>
        <v>0</v>
      </c>
      <c r="X154" s="6">
        <f>'Client (23)'!$AS$58</f>
        <v>0</v>
      </c>
      <c r="Y154" s="6">
        <f>'Client (24)'!$AS$58</f>
        <v>0</v>
      </c>
      <c r="Z154" s="6">
        <f>'Client (25)'!$AS$58</f>
        <v>0</v>
      </c>
    </row>
    <row r="155" spans="1:26" x14ac:dyDescent="0.3">
      <c r="A155" s="91" t="s">
        <v>203</v>
      </c>
      <c r="B155" s="6">
        <f>'Client (1)'!$AS$61</f>
        <v>0</v>
      </c>
      <c r="C155" s="6">
        <f>'Client (2)'!$AS$61</f>
        <v>0</v>
      </c>
      <c r="D155" s="6">
        <f>'Client (3)'!$AS$61</f>
        <v>0</v>
      </c>
      <c r="E155" s="6">
        <f>'Client (4)'!$AS$61</f>
        <v>0</v>
      </c>
      <c r="F155" s="6">
        <f>'Client (5)'!$AS$61</f>
        <v>0</v>
      </c>
      <c r="G155" s="6">
        <f>'Client (6)'!$AS$61</f>
        <v>0</v>
      </c>
      <c r="H155" s="6">
        <f>'Client (7)'!$AS$61</f>
        <v>0</v>
      </c>
      <c r="I155" s="6">
        <f>'Client (8)'!$AS$61</f>
        <v>0</v>
      </c>
      <c r="J155" s="6">
        <f>'Client (9)'!$AS$61</f>
        <v>0</v>
      </c>
      <c r="K155" s="6">
        <f>'Client (10)'!$AS$61</f>
        <v>0</v>
      </c>
      <c r="L155" s="6">
        <f>'Client (11)'!$AS$61</f>
        <v>0</v>
      </c>
      <c r="M155" s="6">
        <f>'Client (12)'!$AS$61</f>
        <v>0</v>
      </c>
      <c r="N155" s="6">
        <f>'Client (13)'!$AS$61</f>
        <v>0</v>
      </c>
      <c r="O155" s="6">
        <f>'Client (14)'!$AS$61</f>
        <v>0</v>
      </c>
      <c r="P155" s="6">
        <f>'Client (15)'!$AS$61</f>
        <v>0</v>
      </c>
      <c r="Q155" s="6">
        <f>'Client (16)'!$AS$61</f>
        <v>0</v>
      </c>
      <c r="R155" s="6">
        <f>'Client (17)'!$AS$61</f>
        <v>0</v>
      </c>
      <c r="S155" s="6">
        <f>'Client (18)'!$AS$61</f>
        <v>0</v>
      </c>
      <c r="T155" s="6">
        <f>'Client (19)'!$AS$61</f>
        <v>0</v>
      </c>
      <c r="U155" s="6">
        <f>'Client (20)'!$AS$61</f>
        <v>0</v>
      </c>
      <c r="V155" s="6">
        <f>'Client (21)'!$AS$61</f>
        <v>0</v>
      </c>
      <c r="W155" s="6">
        <f>'Client (22)'!$AS$61</f>
        <v>0</v>
      </c>
      <c r="X155" s="6">
        <f>'Client (23)'!$AS$61</f>
        <v>0</v>
      </c>
      <c r="Y155" s="6">
        <f>'Client (24)'!$AS$61</f>
        <v>0</v>
      </c>
      <c r="Z155" s="6">
        <f>'Client (25)'!$AS$61</f>
        <v>0</v>
      </c>
    </row>
    <row r="156" spans="1:26" x14ac:dyDescent="0.3">
      <c r="A156" s="91" t="s">
        <v>204</v>
      </c>
      <c r="B156" s="6">
        <f>'Client (1)'!$AS$64</f>
        <v>0</v>
      </c>
      <c r="C156" s="6">
        <f>'Client (2)'!$AS$64</f>
        <v>0</v>
      </c>
      <c r="D156" s="6">
        <f>'Client (3)'!$AS$64</f>
        <v>0</v>
      </c>
      <c r="E156" s="6">
        <f>'Client (4)'!$AS$64</f>
        <v>0</v>
      </c>
      <c r="F156" s="6">
        <f>'Client (5)'!$AS$64</f>
        <v>0</v>
      </c>
      <c r="G156" s="6">
        <f>'Client (6)'!$AS$64</f>
        <v>0</v>
      </c>
      <c r="H156" s="6">
        <f>'Client (7)'!$AS$64</f>
        <v>0</v>
      </c>
      <c r="I156" s="6">
        <f>'Client (8)'!$AS$64</f>
        <v>0</v>
      </c>
      <c r="J156" s="6">
        <f>'Client (9)'!$AS$64</f>
        <v>0</v>
      </c>
      <c r="K156" s="6">
        <f>'Client (10)'!$AS$64</f>
        <v>0</v>
      </c>
      <c r="L156" s="6">
        <f>'Client (11)'!$AS$64</f>
        <v>0</v>
      </c>
      <c r="M156" s="6">
        <f>'Client (12)'!$AS$64</f>
        <v>0</v>
      </c>
      <c r="N156" s="6">
        <f>'Client (13)'!$AS$64</f>
        <v>0</v>
      </c>
      <c r="O156" s="6">
        <f>'Client (14)'!$AS$64</f>
        <v>0</v>
      </c>
      <c r="P156" s="6">
        <f>'Client (15)'!$AS$64</f>
        <v>0</v>
      </c>
      <c r="Q156" s="6">
        <f>'Client (16)'!$AS$64</f>
        <v>0</v>
      </c>
      <c r="R156" s="6">
        <f>'Client (17)'!$AS$64</f>
        <v>0</v>
      </c>
      <c r="S156" s="6">
        <f>'Client (18)'!$AS$64</f>
        <v>0</v>
      </c>
      <c r="T156" s="6">
        <f>'Client (19)'!$AS$64</f>
        <v>0</v>
      </c>
      <c r="U156" s="6">
        <f>'Client (20)'!$AS$64</f>
        <v>0</v>
      </c>
      <c r="V156" s="6">
        <f>'Client (21)'!$AS$64</f>
        <v>0</v>
      </c>
      <c r="W156" s="6">
        <f>'Client (22)'!$AS$64</f>
        <v>0</v>
      </c>
      <c r="X156" s="6">
        <f>'Client (23)'!$AS$64</f>
        <v>0</v>
      </c>
      <c r="Y156" s="6">
        <f>'Client (24)'!$AS$64</f>
        <v>0</v>
      </c>
      <c r="Z156" s="6">
        <f>'Client (25)'!$AS$64</f>
        <v>0</v>
      </c>
    </row>
    <row r="157" spans="1:26" x14ac:dyDescent="0.3">
      <c r="A157" s="91" t="s">
        <v>208</v>
      </c>
      <c r="B157" s="6">
        <f>'Client (1)'!$AS$67</f>
        <v>0</v>
      </c>
      <c r="C157" s="6">
        <f>'Client (2)'!$AS$67</f>
        <v>0</v>
      </c>
      <c r="D157" s="6">
        <f>'Client (3)'!$AS$67</f>
        <v>0</v>
      </c>
      <c r="E157" s="6">
        <f>'Client (4)'!$AS$67</f>
        <v>0</v>
      </c>
      <c r="F157" s="6">
        <f>'Client (5)'!$AS$67</f>
        <v>0</v>
      </c>
      <c r="G157" s="6">
        <f>'Client (6)'!$AS$67</f>
        <v>0</v>
      </c>
      <c r="H157" s="6">
        <f>'Client (7)'!$AS$67</f>
        <v>0</v>
      </c>
      <c r="I157" s="6">
        <f>'Client (8)'!$AS$67</f>
        <v>0</v>
      </c>
      <c r="J157" s="6">
        <f>'Client (9)'!$AS$67</f>
        <v>0</v>
      </c>
      <c r="K157" s="6">
        <f>'Client (10)'!$AS$67</f>
        <v>0</v>
      </c>
      <c r="L157" s="6">
        <f>'Client (11)'!$AS$67</f>
        <v>0</v>
      </c>
      <c r="M157" s="6">
        <f>'Client (12)'!$AS$67</f>
        <v>0</v>
      </c>
      <c r="N157" s="6">
        <f>'Client (13)'!$AS$67</f>
        <v>0</v>
      </c>
      <c r="O157" s="6">
        <f>'Client (14)'!$AS$67</f>
        <v>0</v>
      </c>
      <c r="P157" s="6">
        <f>'Client (15)'!$AS$67</f>
        <v>0</v>
      </c>
      <c r="Q157" s="6">
        <f>'Client (16)'!$AS$67</f>
        <v>0</v>
      </c>
      <c r="R157" s="6">
        <f>'Client (17)'!$AS$67</f>
        <v>0</v>
      </c>
      <c r="S157" s="6">
        <f>'Client (18)'!$AS$67</f>
        <v>0</v>
      </c>
      <c r="T157" s="6">
        <f>'Client (19)'!$AS$67</f>
        <v>0</v>
      </c>
      <c r="U157" s="6">
        <f>'Client (20)'!$AS$67</f>
        <v>0</v>
      </c>
      <c r="V157" s="6">
        <f>'Client (21)'!$AS$67</f>
        <v>0</v>
      </c>
      <c r="W157" s="6">
        <f>'Client (22)'!$AS$67</f>
        <v>0</v>
      </c>
      <c r="X157" s="6">
        <f>'Client (23)'!$AS$67</f>
        <v>0</v>
      </c>
      <c r="Y157" s="6">
        <f>'Client (24)'!$AS$67</f>
        <v>0</v>
      </c>
      <c r="Z157" s="6">
        <f>'Client (25)'!$AS$67</f>
        <v>0</v>
      </c>
    </row>
    <row r="158" spans="1:26" x14ac:dyDescent="0.3">
      <c r="A158" s="91" t="s">
        <v>209</v>
      </c>
      <c r="B158" s="6">
        <f>'Client (1)'!$AS$70</f>
        <v>0</v>
      </c>
      <c r="C158" s="6">
        <f>'Client (2)'!$AS$70</f>
        <v>0</v>
      </c>
      <c r="D158" s="6">
        <f>'Client (3)'!$AS$70</f>
        <v>0</v>
      </c>
      <c r="E158" s="6">
        <f>'Client (4)'!$AS$70</f>
        <v>0</v>
      </c>
      <c r="F158" s="6">
        <f>'Client (5)'!$AS$70</f>
        <v>0</v>
      </c>
      <c r="G158" s="6">
        <f>'Client (6)'!$AS$70</f>
        <v>0</v>
      </c>
      <c r="H158" s="6">
        <f>'Client (7)'!$AS$70</f>
        <v>0</v>
      </c>
      <c r="I158" s="6">
        <f>'Client (8)'!$AS$70</f>
        <v>0</v>
      </c>
      <c r="J158" s="6">
        <f>'Client (9)'!$AS$70</f>
        <v>0</v>
      </c>
      <c r="K158" s="6">
        <f>'Client (10)'!$AS$70</f>
        <v>0</v>
      </c>
      <c r="L158" s="6">
        <f>'Client (11)'!$AS$70</f>
        <v>0</v>
      </c>
      <c r="M158" s="6">
        <f>'Client (12)'!$AS$70</f>
        <v>0</v>
      </c>
      <c r="N158" s="6">
        <f>'Client (13)'!$AS$70</f>
        <v>0</v>
      </c>
      <c r="O158" s="6">
        <f>'Client (14)'!$AS$70</f>
        <v>0</v>
      </c>
      <c r="P158" s="6">
        <f>'Client (15)'!$AS$70</f>
        <v>0</v>
      </c>
      <c r="Q158" s="6">
        <f>'Client (16)'!$AS$70</f>
        <v>0</v>
      </c>
      <c r="R158" s="6">
        <f>'Client (17)'!$AS$70</f>
        <v>0</v>
      </c>
      <c r="S158" s="6">
        <f>'Client (18)'!$AS$70</f>
        <v>0</v>
      </c>
      <c r="T158" s="6">
        <f>'Client (19)'!$AS$70</f>
        <v>0</v>
      </c>
      <c r="U158" s="6">
        <f>'Client (20)'!$AS$70</f>
        <v>0</v>
      </c>
      <c r="V158" s="6">
        <f>'Client (21)'!$AS$70</f>
        <v>0</v>
      </c>
      <c r="W158" s="6">
        <f>'Client (22)'!$AS$70</f>
        <v>0</v>
      </c>
      <c r="X158" s="6">
        <f>'Client (23)'!$AS$70</f>
        <v>0</v>
      </c>
      <c r="Y158" s="6">
        <f>'Client (24)'!$AS$70</f>
        <v>0</v>
      </c>
      <c r="Z158" s="6">
        <f>'Client (25)'!$AS$70</f>
        <v>0</v>
      </c>
    </row>
    <row r="159" spans="1:26" x14ac:dyDescent="0.3">
      <c r="A159" s="91" t="s">
        <v>205</v>
      </c>
      <c r="B159" s="6">
        <f>'Client (1)'!$AS$73</f>
        <v>0</v>
      </c>
      <c r="C159" s="6">
        <f>'Client (2)'!$AS$73</f>
        <v>0</v>
      </c>
      <c r="D159" s="6">
        <f>'Client (3)'!$AS$73</f>
        <v>0</v>
      </c>
      <c r="E159" s="6">
        <f>'Client (4)'!$AS$73</f>
        <v>0</v>
      </c>
      <c r="F159" s="6">
        <f>'Client (5)'!$AS$73</f>
        <v>0</v>
      </c>
      <c r="G159" s="6">
        <f>'Client (6)'!$AS$73</f>
        <v>0</v>
      </c>
      <c r="H159" s="6">
        <f>'Client (7)'!$AS$73</f>
        <v>0</v>
      </c>
      <c r="I159" s="6">
        <f>'Client (8)'!$AS$73</f>
        <v>0</v>
      </c>
      <c r="J159" s="6">
        <f>'Client (9)'!$AS$73</f>
        <v>0</v>
      </c>
      <c r="K159" s="6">
        <f>'Client (10)'!$AS$73</f>
        <v>0</v>
      </c>
      <c r="L159" s="6">
        <f>'Client (11)'!$AS$73</f>
        <v>0</v>
      </c>
      <c r="M159" s="6">
        <f>'Client (12)'!$AS$73</f>
        <v>0</v>
      </c>
      <c r="N159" s="6">
        <f>'Client (13)'!$AS$73</f>
        <v>0</v>
      </c>
      <c r="O159" s="6">
        <f>'Client (14)'!$AS$73</f>
        <v>0</v>
      </c>
      <c r="P159" s="6">
        <f>'Client (15)'!$AS$73</f>
        <v>0</v>
      </c>
      <c r="Q159" s="6">
        <f>'Client (16)'!$AS$73</f>
        <v>0</v>
      </c>
      <c r="R159" s="6">
        <f>'Client (17)'!$AS$73</f>
        <v>0</v>
      </c>
      <c r="S159" s="6">
        <f>'Client (18)'!$AS$73</f>
        <v>0</v>
      </c>
      <c r="T159" s="6">
        <f>'Client (19)'!$AS$73</f>
        <v>0</v>
      </c>
      <c r="U159" s="6">
        <f>'Client (20)'!$AS$73</f>
        <v>0</v>
      </c>
      <c r="V159" s="6">
        <f>'Client (21)'!$AS$73</f>
        <v>0</v>
      </c>
      <c r="W159" s="6">
        <f>'Client (22)'!$AS$73</f>
        <v>0</v>
      </c>
      <c r="X159" s="6">
        <f>'Client (23)'!$AS$73</f>
        <v>0</v>
      </c>
      <c r="Y159" s="6">
        <f>'Client (24)'!$AS$73</f>
        <v>0</v>
      </c>
      <c r="Z159" s="6">
        <f>'Client (25)'!$AS$73</f>
        <v>0</v>
      </c>
    </row>
    <row r="160" spans="1:26" x14ac:dyDescent="0.3">
      <c r="A160" s="91" t="s">
        <v>210</v>
      </c>
      <c r="B160" s="6">
        <f>'Client (1)'!$AS$75</f>
        <v>0</v>
      </c>
      <c r="C160" s="6">
        <f>'Client (2)'!$AS$75</f>
        <v>0</v>
      </c>
      <c r="D160" s="6">
        <f>'Client (3)'!$AS$75</f>
        <v>0</v>
      </c>
      <c r="E160" s="6">
        <f>'Client (4)'!$AS$75</f>
        <v>0</v>
      </c>
      <c r="F160" s="6">
        <f>'Client (5)'!$AS$75</f>
        <v>0</v>
      </c>
      <c r="G160" s="6">
        <f>'Client (6)'!$AS$75</f>
        <v>0</v>
      </c>
      <c r="H160" s="6">
        <f>'Client (7)'!$AS$75</f>
        <v>0</v>
      </c>
      <c r="I160" s="6">
        <f>'Client (8)'!$AS$75</f>
        <v>0</v>
      </c>
      <c r="J160" s="6">
        <f>'Client (9)'!$AS$75</f>
        <v>0</v>
      </c>
      <c r="K160" s="6">
        <f>'Client (10)'!$AS$75</f>
        <v>0</v>
      </c>
      <c r="L160" s="6">
        <f>'Client (11)'!$AS$75</f>
        <v>0</v>
      </c>
      <c r="M160" s="6">
        <f>'Client (12)'!$AS$75</f>
        <v>0</v>
      </c>
      <c r="N160" s="6">
        <f>'Client (13)'!$AS$75</f>
        <v>0</v>
      </c>
      <c r="O160" s="6">
        <f>'Client (14)'!$AS$75</f>
        <v>0</v>
      </c>
      <c r="P160" s="6">
        <f>'Client (15)'!$AS$75</f>
        <v>0</v>
      </c>
      <c r="Q160" s="6">
        <f>'Client (16)'!$AS$75</f>
        <v>0</v>
      </c>
      <c r="R160" s="6">
        <f>'Client (17)'!$AS$75</f>
        <v>0</v>
      </c>
      <c r="S160" s="6">
        <f>'Client (18)'!$AS$75</f>
        <v>0</v>
      </c>
      <c r="T160" s="6">
        <f>'Client (19)'!$AS$75</f>
        <v>0</v>
      </c>
      <c r="U160" s="6">
        <f>'Client (20)'!$AS$75</f>
        <v>0</v>
      </c>
      <c r="V160" s="6">
        <f>'Client (21)'!$AS$75</f>
        <v>0</v>
      </c>
      <c r="W160" s="6">
        <f>'Client (22)'!$AS$75</f>
        <v>0</v>
      </c>
      <c r="X160" s="6">
        <f>'Client (23)'!$AS$75</f>
        <v>0</v>
      </c>
      <c r="Y160" s="6">
        <f>'Client (24)'!$AS$75</f>
        <v>0</v>
      </c>
      <c r="Z160" s="6">
        <f>'Client (25)'!$AS$75</f>
        <v>0</v>
      </c>
    </row>
    <row r="161" spans="1:26" x14ac:dyDescent="0.3">
      <c r="A161" s="91" t="s">
        <v>206</v>
      </c>
      <c r="B161" s="6">
        <f>'Client (1)'!$AS$78</f>
        <v>0</v>
      </c>
      <c r="C161" s="6">
        <f>'Client (2)'!$AS$78</f>
        <v>0</v>
      </c>
      <c r="D161" s="6">
        <f>'Client (3)'!$AS$78</f>
        <v>0</v>
      </c>
      <c r="E161" s="6">
        <f>'Client (4)'!$AS$78</f>
        <v>0</v>
      </c>
      <c r="F161" s="6">
        <f>'Client (5)'!$AS$78</f>
        <v>0</v>
      </c>
      <c r="G161" s="6">
        <f>'Client (6)'!$AS$78</f>
        <v>0</v>
      </c>
      <c r="H161" s="6">
        <f>'Client (7)'!$AS$78</f>
        <v>0</v>
      </c>
      <c r="I161" s="6">
        <f>'Client (8)'!$AS$78</f>
        <v>0</v>
      </c>
      <c r="J161" s="6">
        <f>'Client (9)'!$AS$78</f>
        <v>0</v>
      </c>
      <c r="K161" s="6">
        <f>'Client (10)'!$AS$78</f>
        <v>0</v>
      </c>
      <c r="L161" s="6">
        <f>'Client (11)'!$AS$78</f>
        <v>0</v>
      </c>
      <c r="M161" s="6">
        <f>'Client (12)'!$AS$78</f>
        <v>0</v>
      </c>
      <c r="N161" s="6">
        <f>'Client (13)'!$AS$78</f>
        <v>0</v>
      </c>
      <c r="O161" s="6">
        <f>'Client (14)'!$AS$78</f>
        <v>0</v>
      </c>
      <c r="P161" s="6">
        <f>'Client (15)'!$AS$78</f>
        <v>0</v>
      </c>
      <c r="Q161" s="6">
        <f>'Client (16)'!$AS$78</f>
        <v>0</v>
      </c>
      <c r="R161" s="6">
        <f>'Client (17)'!$AS$78</f>
        <v>0</v>
      </c>
      <c r="S161" s="6">
        <f>'Client (18)'!$AS$78</f>
        <v>0</v>
      </c>
      <c r="T161" s="6">
        <f>'Client (19)'!$AS$78</f>
        <v>0</v>
      </c>
      <c r="U161" s="6">
        <f>'Client (20)'!$AS$78</f>
        <v>0</v>
      </c>
      <c r="V161" s="6">
        <f>'Client (21)'!$AS$78</f>
        <v>0</v>
      </c>
      <c r="W161" s="6">
        <f>'Client (22)'!$AS$78</f>
        <v>0</v>
      </c>
      <c r="X161" s="6">
        <f>'Client (23)'!$AS$78</f>
        <v>0</v>
      </c>
      <c r="Y161" s="6">
        <f>'Client (24)'!$AS$78</f>
        <v>0</v>
      </c>
      <c r="Z161" s="6">
        <f>'Client (25)'!$AS$78</f>
        <v>0</v>
      </c>
    </row>
    <row r="162" spans="1:26" x14ac:dyDescent="0.3">
      <c r="A162" s="91" t="s">
        <v>207</v>
      </c>
      <c r="B162" s="6">
        <f>'Client (1)'!$AS$81</f>
        <v>0</v>
      </c>
      <c r="C162" s="6">
        <f>'Client (2)'!$AS$81</f>
        <v>0</v>
      </c>
      <c r="D162" s="6">
        <f>'Client (3)'!$AS$81</f>
        <v>0</v>
      </c>
      <c r="E162" s="6">
        <f>'Client (4)'!$AS$81</f>
        <v>0</v>
      </c>
      <c r="F162" s="6">
        <f>'Client (5)'!$AS$81</f>
        <v>0</v>
      </c>
      <c r="G162" s="6">
        <f>'Client (6)'!$AS$81</f>
        <v>0</v>
      </c>
      <c r="H162" s="6">
        <f>'Client (7)'!$AS$81</f>
        <v>0</v>
      </c>
      <c r="I162" s="6">
        <f>'Client (8)'!$AS$81</f>
        <v>0</v>
      </c>
      <c r="J162" s="6">
        <f>'Client (9)'!$AS$81</f>
        <v>0</v>
      </c>
      <c r="K162" s="6">
        <f>'Client (10)'!$AS$81</f>
        <v>0</v>
      </c>
      <c r="L162" s="6">
        <f>'Client (11)'!$AS$81</f>
        <v>0</v>
      </c>
      <c r="M162" s="6">
        <f>'Client (12)'!$AS$81</f>
        <v>0</v>
      </c>
      <c r="N162" s="6">
        <f>'Client (13)'!$AS$81</f>
        <v>0</v>
      </c>
      <c r="O162" s="6">
        <f>'Client (14)'!$AS$81</f>
        <v>0</v>
      </c>
      <c r="P162" s="6">
        <f>'Client (15)'!$AS$81</f>
        <v>0</v>
      </c>
      <c r="Q162" s="6">
        <f>'Client (16)'!$AS$81</f>
        <v>0</v>
      </c>
      <c r="R162" s="6">
        <f>'Client (17)'!$AS$81</f>
        <v>0</v>
      </c>
      <c r="S162" s="6">
        <f>'Client (18)'!$AS$81</f>
        <v>0</v>
      </c>
      <c r="T162" s="6">
        <f>'Client (19)'!$AS$81</f>
        <v>0</v>
      </c>
      <c r="U162" s="6">
        <f>'Client (20)'!$AS$81</f>
        <v>0</v>
      </c>
      <c r="V162" s="6">
        <f>'Client (21)'!$AS$81</f>
        <v>0</v>
      </c>
      <c r="W162" s="6">
        <f>'Client (22)'!$AS$81</f>
        <v>0</v>
      </c>
      <c r="X162" s="6">
        <f>'Client (23)'!$AS$81</f>
        <v>0</v>
      </c>
      <c r="Y162" s="6">
        <f>'Client (24)'!$AS$81</f>
        <v>0</v>
      </c>
      <c r="Z162" s="6">
        <f>'Client (25)'!$AS$81</f>
        <v>0</v>
      </c>
    </row>
    <row r="163" spans="1:26" x14ac:dyDescent="0.3">
      <c r="A163" s="91" t="s">
        <v>211</v>
      </c>
      <c r="B163" s="6">
        <f>'Client (1)'!$AS$53</f>
        <v>0</v>
      </c>
      <c r="C163" s="6">
        <f>'Client (2)'!$AS$53</f>
        <v>0</v>
      </c>
      <c r="D163" s="6">
        <f>'Client (3)'!$AS$53</f>
        <v>0</v>
      </c>
      <c r="E163" s="6">
        <f>'Client (4)'!$AS$53</f>
        <v>0</v>
      </c>
      <c r="F163" s="6">
        <f>'Client (5)'!$AS$53</f>
        <v>0</v>
      </c>
      <c r="G163" s="6">
        <f>'Client (6)'!$AS$53</f>
        <v>0</v>
      </c>
      <c r="H163" s="6">
        <f>'Client (7)'!$AS$53</f>
        <v>0</v>
      </c>
      <c r="I163" s="6">
        <f>'Client (8)'!$AS$53</f>
        <v>0</v>
      </c>
      <c r="J163" s="6">
        <f>'Client (9)'!$AS$53</f>
        <v>0</v>
      </c>
      <c r="K163" s="6">
        <f>'Client (10)'!$AS$53</f>
        <v>0</v>
      </c>
      <c r="L163" s="6">
        <f>'Client (11)'!$AS$53</f>
        <v>0</v>
      </c>
      <c r="M163" s="6">
        <f>'Client (12)'!$AS$53</f>
        <v>0</v>
      </c>
      <c r="N163" s="6">
        <f>'Client (13)'!$AS$53</f>
        <v>0</v>
      </c>
      <c r="O163" s="6">
        <f>'Client (14)'!$AS$53</f>
        <v>0</v>
      </c>
      <c r="P163" s="6">
        <f>'Client (15)'!$AS$53</f>
        <v>0</v>
      </c>
      <c r="Q163" s="6">
        <f>'Client (16)'!$AS$53</f>
        <v>0</v>
      </c>
      <c r="R163" s="6">
        <f>'Client (17)'!$AS$53</f>
        <v>0</v>
      </c>
      <c r="S163" s="6">
        <f>'Client (18)'!$AS$53</f>
        <v>0</v>
      </c>
      <c r="T163" s="6">
        <f>'Client (19)'!$AS$53</f>
        <v>0</v>
      </c>
      <c r="U163" s="6">
        <f>'Client (20)'!$AS$53</f>
        <v>0</v>
      </c>
      <c r="V163" s="6">
        <f>'Client (21)'!$AS$53</f>
        <v>0</v>
      </c>
      <c r="W163" s="6">
        <f>'Client (22)'!$AS$53</f>
        <v>0</v>
      </c>
      <c r="X163" s="6">
        <f>'Client (23)'!$AS$53</f>
        <v>0</v>
      </c>
      <c r="Y163" s="6">
        <f>'Client (24)'!$AS$53</f>
        <v>0</v>
      </c>
      <c r="Z163" s="6">
        <f>'Client (25)'!$AS$53</f>
        <v>0</v>
      </c>
    </row>
    <row r="164" spans="1:26" s="7" customFormat="1" x14ac:dyDescent="0.3">
      <c r="A164" s="7" t="s">
        <v>223</v>
      </c>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x14ac:dyDescent="0.3">
      <c r="A165" s="91" t="s">
        <v>126</v>
      </c>
      <c r="B165" s="6" t="str">
        <f>'Client (1)'!$AP$84</f>
        <v>No</v>
      </c>
      <c r="C165" s="6" t="str">
        <f>'Client (2)'!$AP$84</f>
        <v>No</v>
      </c>
      <c r="D165" s="6" t="str">
        <f>'Client (3)'!$AP$84</f>
        <v>No</v>
      </c>
      <c r="E165" s="6" t="str">
        <f>'Client (4)'!$AP$84</f>
        <v>No</v>
      </c>
      <c r="F165" s="6" t="str">
        <f>'Client (5)'!$AP$84</f>
        <v>No</v>
      </c>
      <c r="G165" s="6" t="str">
        <f>'Client (6)'!$AP$84</f>
        <v>No</v>
      </c>
      <c r="H165" s="6" t="str">
        <f>'Client (7)'!$AP$84</f>
        <v>No</v>
      </c>
      <c r="I165" s="6" t="str">
        <f>'Client (8)'!$AP$84</f>
        <v>No</v>
      </c>
      <c r="J165" s="6" t="str">
        <f>'Client (9)'!$AP$84</f>
        <v>No</v>
      </c>
      <c r="K165" s="6" t="str">
        <f>'Client (10)'!$AP$84</f>
        <v>No</v>
      </c>
      <c r="L165" s="6" t="str">
        <f>'Client (11)'!$AP$84</f>
        <v>No</v>
      </c>
      <c r="M165" s="6" t="str">
        <f>'Client (12)'!$AP$84</f>
        <v>No</v>
      </c>
      <c r="N165" s="6" t="str">
        <f>'Client (13)'!$AP$84</f>
        <v>No</v>
      </c>
      <c r="O165" s="6" t="str">
        <f>'Client (14)'!$AP$84</f>
        <v>No</v>
      </c>
      <c r="P165" s="6" t="str">
        <f>'Client (15)'!$AP$84</f>
        <v>No</v>
      </c>
      <c r="Q165" s="6" t="str">
        <f>'Client (16)'!$AP$84</f>
        <v>No</v>
      </c>
      <c r="R165" s="6" t="str">
        <f>'Client (17)'!$AP$84</f>
        <v>No</v>
      </c>
      <c r="S165" s="6" t="str">
        <f>'Client (18)'!$AP$84</f>
        <v>No</v>
      </c>
      <c r="T165" s="6" t="str">
        <f>'Client (19)'!$AP$84</f>
        <v>No</v>
      </c>
      <c r="U165" s="6" t="str">
        <f>'Client (20)'!$AP$84</f>
        <v>No</v>
      </c>
      <c r="V165" s="6" t="str">
        <f>'Client (21)'!$AP$84</f>
        <v>No</v>
      </c>
      <c r="W165" s="6" t="str">
        <f>'Client (22)'!$AP$84</f>
        <v>No</v>
      </c>
      <c r="X165" s="6" t="str">
        <f>'Client (23)'!$AP$84</f>
        <v>No</v>
      </c>
      <c r="Y165" s="6" t="str">
        <f>'Client (24)'!$AP$84</f>
        <v>No</v>
      </c>
      <c r="Z165" s="6" t="str">
        <f>'Client (25)'!$AP$84</f>
        <v>No</v>
      </c>
    </row>
    <row r="166" spans="1:26" x14ac:dyDescent="0.3">
      <c r="A166" s="91" t="s">
        <v>221</v>
      </c>
      <c r="B166" s="6">
        <f>'Client (1)'!$AP$85</f>
        <v>0</v>
      </c>
      <c r="C166" s="6">
        <f>'Client (2)'!$AP$85</f>
        <v>0</v>
      </c>
      <c r="D166" s="6">
        <f>'Client (3)'!$AP$85</f>
        <v>0</v>
      </c>
      <c r="E166" s="6">
        <f>'Client (4)'!$AP$85</f>
        <v>0</v>
      </c>
      <c r="F166" s="6">
        <f>'Client (5)'!$AP$85</f>
        <v>0</v>
      </c>
      <c r="G166" s="6">
        <f>'Client (6)'!$AP$85</f>
        <v>0</v>
      </c>
      <c r="H166" s="6">
        <f>'Client (7)'!$AP$85</f>
        <v>0</v>
      </c>
      <c r="I166" s="6">
        <f>'Client (8)'!$AP$85</f>
        <v>0</v>
      </c>
      <c r="J166" s="6">
        <f>'Client (9)'!$AP$85</f>
        <v>0</v>
      </c>
      <c r="K166" s="6">
        <f>'Client (10)'!$AP$85</f>
        <v>0</v>
      </c>
      <c r="L166" s="6">
        <f>'Client (11)'!$AP$85</f>
        <v>0</v>
      </c>
      <c r="M166" s="6">
        <f>'Client (12)'!$AP$85</f>
        <v>0</v>
      </c>
      <c r="N166" s="6">
        <f>'Client (13)'!$AP$85</f>
        <v>0</v>
      </c>
      <c r="O166" s="6">
        <f>'Client (14)'!$AP$85</f>
        <v>0</v>
      </c>
      <c r="P166" s="6">
        <f>'Client (15)'!$AP$85</f>
        <v>0</v>
      </c>
      <c r="Q166" s="6">
        <f>'Client (16)'!$AP$85</f>
        <v>0</v>
      </c>
      <c r="R166" s="6">
        <f>'Client (17)'!$AP$85</f>
        <v>0</v>
      </c>
      <c r="S166" s="6">
        <f>'Client (18)'!$AP$85</f>
        <v>0</v>
      </c>
      <c r="T166" s="6">
        <f>'Client (19)'!$AP$85</f>
        <v>0</v>
      </c>
      <c r="U166" s="6">
        <f>'Client (20)'!$AP$85</f>
        <v>0</v>
      </c>
      <c r="V166" s="6">
        <f>'Client (21)'!$AP$85</f>
        <v>0</v>
      </c>
      <c r="W166" s="6">
        <f>'Client (22)'!$AP$85</f>
        <v>0</v>
      </c>
      <c r="X166" s="6">
        <f>'Client (23)'!$AP$85</f>
        <v>0</v>
      </c>
      <c r="Y166" s="6">
        <f>'Client (24)'!$AP$85</f>
        <v>0</v>
      </c>
      <c r="Z166" s="6">
        <f>'Client (25)'!$AP$85</f>
        <v>0</v>
      </c>
    </row>
    <row r="167" spans="1:26" x14ac:dyDescent="0.3">
      <c r="A167" s="91" t="s">
        <v>220</v>
      </c>
      <c r="B167" s="6">
        <f>'Client (1)'!$AP$86</f>
        <v>0</v>
      </c>
      <c r="C167" s="6">
        <f>'Client (2)'!$AP$86</f>
        <v>0</v>
      </c>
      <c r="D167" s="6">
        <f>'Client (3)'!$AP$86</f>
        <v>0</v>
      </c>
      <c r="E167" s="6">
        <f>'Client (4)'!$AP$86</f>
        <v>0</v>
      </c>
      <c r="F167" s="6">
        <f>'Client (5)'!$AP$86</f>
        <v>0</v>
      </c>
      <c r="G167" s="6">
        <f>'Client (6)'!$AP$86</f>
        <v>0</v>
      </c>
      <c r="H167" s="6">
        <f>'Client (7)'!$AP$86</f>
        <v>0</v>
      </c>
      <c r="I167" s="6">
        <f>'Client (8)'!$AP$86</f>
        <v>0</v>
      </c>
      <c r="J167" s="6">
        <f>'Client (9)'!$AP$86</f>
        <v>0</v>
      </c>
      <c r="K167" s="6">
        <f>'Client (10)'!$AP$86</f>
        <v>0</v>
      </c>
      <c r="L167" s="6">
        <f>'Client (11)'!$AP$86</f>
        <v>0</v>
      </c>
      <c r="M167" s="6">
        <f>'Client (12)'!$AP$86</f>
        <v>0</v>
      </c>
      <c r="N167" s="6">
        <f>'Client (13)'!$AP$86</f>
        <v>0</v>
      </c>
      <c r="O167" s="6">
        <f>'Client (14)'!$AP$86</f>
        <v>0</v>
      </c>
      <c r="P167" s="6">
        <f>'Client (15)'!$AP$86</f>
        <v>0</v>
      </c>
      <c r="Q167" s="6">
        <f>'Client (16)'!$AP$86</f>
        <v>0</v>
      </c>
      <c r="R167" s="6">
        <f>'Client (17)'!$AP$86</f>
        <v>0</v>
      </c>
      <c r="S167" s="6">
        <f>'Client (18)'!$AP$86</f>
        <v>0</v>
      </c>
      <c r="T167" s="6">
        <f>'Client (19)'!$AP$86</f>
        <v>0</v>
      </c>
      <c r="U167" s="6">
        <f>'Client (20)'!$AP$86</f>
        <v>0</v>
      </c>
      <c r="V167" s="6">
        <f>'Client (21)'!$AP$86</f>
        <v>0</v>
      </c>
      <c r="W167" s="6">
        <f>'Client (22)'!$AP$86</f>
        <v>0</v>
      </c>
      <c r="X167" s="6">
        <f>'Client (23)'!$AP$86</f>
        <v>0</v>
      </c>
      <c r="Y167" s="6">
        <f>'Client (24)'!$AP$86</f>
        <v>0</v>
      </c>
      <c r="Z167" s="6">
        <f>'Client (25)'!$AP$86</f>
        <v>0</v>
      </c>
    </row>
    <row r="168" spans="1:26" x14ac:dyDescent="0.3">
      <c r="A168" s="91" t="s">
        <v>222</v>
      </c>
      <c r="B168" s="6">
        <f>'Client (1)'!$AP$87</f>
        <v>0</v>
      </c>
      <c r="C168" s="6">
        <f>'Client (2)'!$AP$87</f>
        <v>0</v>
      </c>
      <c r="D168" s="6">
        <f>'Client (3)'!$AP$87</f>
        <v>0</v>
      </c>
      <c r="E168" s="6">
        <f>'Client (4)'!$AP$87</f>
        <v>0</v>
      </c>
      <c r="F168" s="6">
        <f>'Client (5)'!$AP$87</f>
        <v>0</v>
      </c>
      <c r="G168" s="6">
        <f>'Client (6)'!$AP$87</f>
        <v>0</v>
      </c>
      <c r="H168" s="6">
        <f>'Client (7)'!$AP$87</f>
        <v>0</v>
      </c>
      <c r="I168" s="6">
        <f>'Client (8)'!$AP$87</f>
        <v>0</v>
      </c>
      <c r="J168" s="6">
        <f>'Client (9)'!$AP$87</f>
        <v>0</v>
      </c>
      <c r="K168" s="6">
        <f>'Client (10)'!$AP$87</f>
        <v>0</v>
      </c>
      <c r="L168" s="6">
        <f>'Client (11)'!$AP$87</f>
        <v>0</v>
      </c>
      <c r="M168" s="6">
        <f>'Client (12)'!$AP$87</f>
        <v>0</v>
      </c>
      <c r="N168" s="6">
        <f>'Client (13)'!$AP$87</f>
        <v>0</v>
      </c>
      <c r="O168" s="6">
        <f>'Client (14)'!$AP$87</f>
        <v>0</v>
      </c>
      <c r="P168" s="6">
        <f>'Client (15)'!$AP$87</f>
        <v>0</v>
      </c>
      <c r="Q168" s="6">
        <f>'Client (16)'!$AP$87</f>
        <v>0</v>
      </c>
      <c r="R168" s="6">
        <f>'Client (17)'!$AP$87</f>
        <v>0</v>
      </c>
      <c r="S168" s="6">
        <f>'Client (18)'!$AP$87</f>
        <v>0</v>
      </c>
      <c r="T168" s="6">
        <f>'Client (19)'!$AP$87</f>
        <v>0</v>
      </c>
      <c r="U168" s="6">
        <f>'Client (20)'!$AP$87</f>
        <v>0</v>
      </c>
      <c r="V168" s="6">
        <f>'Client (21)'!$AP$87</f>
        <v>0</v>
      </c>
      <c r="W168" s="6">
        <f>'Client (22)'!$AP$87</f>
        <v>0</v>
      </c>
      <c r="X168" s="6">
        <f>'Client (23)'!$AP$87</f>
        <v>0</v>
      </c>
      <c r="Y168" s="6">
        <f>'Client (24)'!$AP$87</f>
        <v>0</v>
      </c>
      <c r="Z168" s="6">
        <f>'Client (25)'!$AP$87</f>
        <v>0</v>
      </c>
    </row>
  </sheetData>
  <sheetProtection password="CDF0" sheet="1" objects="1" scenarios="1" sort="0" autoFilter="0"/>
  <hyperlinks>
    <hyperlink ref="A1" location="Navigate!A1" display="*"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C87"/>
  <sheetViews>
    <sheetView zoomScale="90" zoomScaleNormal="90" workbookViewId="0">
      <pane ySplit="2" topLeftCell="A3" activePane="bottomLeft" state="frozen"/>
      <selection pane="bottomLeft" activeCell="A2" sqref="A2"/>
    </sheetView>
  </sheetViews>
  <sheetFormatPr defaultColWidth="12.109375" defaultRowHeight="14.4" x14ac:dyDescent="0.3"/>
  <cols>
    <col min="1" max="1" width="5.88671875" style="12" customWidth="1"/>
    <col min="2" max="3" width="6.6640625" style="12" customWidth="1"/>
    <col min="4" max="4" width="5.6640625" style="12" customWidth="1"/>
    <col min="5" max="6" width="6.6640625" style="12" customWidth="1"/>
    <col min="7" max="7" width="5.6640625" style="12" customWidth="1"/>
    <col min="8" max="8" width="7" style="12" customWidth="1"/>
    <col min="9" max="10" width="7.6640625" style="12" customWidth="1"/>
    <col min="11" max="11" width="8" style="12" customWidth="1"/>
    <col min="12" max="15" width="6.6640625" style="12" customWidth="1"/>
    <col min="16" max="29" width="6.33203125" style="12" customWidth="1"/>
    <col min="30" max="39" width="6.33203125" style="95" customWidth="1"/>
    <col min="40" max="41" width="6.33203125" style="12" customWidth="1"/>
    <col min="42" max="44" width="5.33203125" style="12" customWidth="1"/>
    <col min="45" max="47" width="4.88671875" style="12" customWidth="1"/>
    <col min="48" max="48" width="9.6640625" style="12" hidden="1" customWidth="1"/>
    <col min="49" max="54" width="12.109375" style="12" hidden="1" customWidth="1"/>
    <col min="55" max="16384" width="12.109375" style="12"/>
  </cols>
  <sheetData>
    <row r="1" spans="1:55"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5" x14ac:dyDescent="0.3">
      <c r="A2" s="11"/>
      <c r="B2" s="13" t="s">
        <v>63</v>
      </c>
      <c r="C2" s="351"/>
      <c r="D2" s="351"/>
      <c r="E2" s="351"/>
      <c r="F2" s="14"/>
      <c r="G2" s="13" t="s">
        <v>64</v>
      </c>
      <c r="H2" s="351"/>
      <c r="I2" s="351"/>
      <c r="J2" s="351"/>
      <c r="K2" s="15"/>
      <c r="L2" s="13" t="s">
        <v>71</v>
      </c>
      <c r="M2" s="352"/>
      <c r="N2" s="352"/>
      <c r="O2" s="353"/>
      <c r="Q2" s="228"/>
      <c r="R2" s="229"/>
      <c r="S2" s="229"/>
      <c r="T2" s="229"/>
      <c r="U2" s="229"/>
      <c r="V2" s="229"/>
      <c r="W2" s="229"/>
      <c r="X2" s="229"/>
      <c r="Y2" s="229"/>
      <c r="Z2" s="229"/>
      <c r="AA2" s="229"/>
      <c r="AB2" s="230"/>
    </row>
    <row r="3" spans="1:55" x14ac:dyDescent="0.3">
      <c r="A3" s="16"/>
      <c r="B3" s="17" t="s">
        <v>73</v>
      </c>
      <c r="C3" s="350"/>
      <c r="D3" s="350"/>
      <c r="E3" s="18"/>
      <c r="F3" s="18"/>
      <c r="G3" s="17" t="s">
        <v>72</v>
      </c>
      <c r="H3" s="340"/>
      <c r="I3" s="340"/>
      <c r="J3" s="18"/>
      <c r="K3" s="18"/>
      <c r="L3" s="17" t="s">
        <v>78</v>
      </c>
      <c r="M3" s="338"/>
      <c r="N3" s="338"/>
      <c r="O3" s="339"/>
      <c r="Q3" s="228"/>
      <c r="R3" s="323" t="s">
        <v>285</v>
      </c>
      <c r="S3" s="323"/>
      <c r="T3" s="323"/>
      <c r="U3" s="323"/>
      <c r="V3" s="323"/>
      <c r="W3" s="323"/>
      <c r="X3" s="323"/>
      <c r="Y3" s="323"/>
      <c r="Z3" s="323"/>
      <c r="AA3" s="323"/>
      <c r="AB3" s="230"/>
      <c r="AV3" s="12" t="s">
        <v>238</v>
      </c>
    </row>
    <row r="4" spans="1:55" x14ac:dyDescent="0.3">
      <c r="A4" s="16"/>
      <c r="B4" s="17" t="s">
        <v>69</v>
      </c>
      <c r="C4" s="340"/>
      <c r="D4" s="351"/>
      <c r="E4" s="267" t="str">
        <f>IF(OR(C3="",C4=""),"",ROUNDDOWN((C3-C4)/365.25,0))</f>
        <v/>
      </c>
      <c r="F4" s="18"/>
      <c r="G4" s="17" t="s">
        <v>65</v>
      </c>
      <c r="H4" s="338"/>
      <c r="I4" s="338"/>
      <c r="J4" s="20"/>
      <c r="K4" s="20"/>
      <c r="L4" s="89" t="s">
        <v>236</v>
      </c>
      <c r="M4" s="336" t="str">
        <f>IF('Clinician Summary'!$D$1="","",'Clinician Summary'!$D$1&amp;", "&amp;'Clinician Summary'!$I$1)</f>
        <v/>
      </c>
      <c r="N4" s="336"/>
      <c r="O4" s="337"/>
      <c r="Q4" s="228"/>
      <c r="R4" s="229">
        <v>1</v>
      </c>
      <c r="S4" s="320"/>
      <c r="T4" s="321"/>
      <c r="U4" s="321"/>
      <c r="V4" s="321"/>
      <c r="W4" s="321"/>
      <c r="X4" s="321"/>
      <c r="Y4" s="322"/>
      <c r="Z4" s="229"/>
      <c r="AA4" s="229"/>
      <c r="AB4" s="230"/>
      <c r="AV4" s="12" t="str">
        <f>IF(S4="","",(VLOOKUP(S4,SysLookup,2,FALSE)))</f>
        <v/>
      </c>
      <c r="AW4" s="95" t="str">
        <f>IF(S5="","",IF(S4="","",", "))</f>
        <v/>
      </c>
      <c r="AX4" s="12">
        <f>COUNTA(S4:W6)</f>
        <v>0</v>
      </c>
    </row>
    <row r="5" spans="1:55" x14ac:dyDescent="0.3">
      <c r="A5" s="16"/>
      <c r="B5" s="21"/>
      <c r="C5" s="21"/>
      <c r="D5" s="17" t="s">
        <v>67</v>
      </c>
      <c r="E5" s="338"/>
      <c r="F5" s="338"/>
      <c r="G5" s="21"/>
      <c r="H5" s="18"/>
      <c r="I5" s="20"/>
      <c r="J5" s="20"/>
      <c r="K5" s="22" t="s">
        <v>215</v>
      </c>
      <c r="L5" s="383"/>
      <c r="M5" s="383"/>
      <c r="N5" s="383"/>
      <c r="O5" s="23"/>
      <c r="Q5" s="228"/>
      <c r="R5" s="229">
        <v>2</v>
      </c>
      <c r="S5" s="320"/>
      <c r="T5" s="321"/>
      <c r="U5" s="321"/>
      <c r="V5" s="321"/>
      <c r="W5" s="321"/>
      <c r="X5" s="321"/>
      <c r="Y5" s="322"/>
      <c r="Z5" s="229"/>
      <c r="AA5" s="229"/>
      <c r="AB5" s="230"/>
      <c r="AV5" s="95" t="str">
        <f>IF(S5="","",(VLOOKUP(S5,SysLookup,2,FALSE)))</f>
        <v/>
      </c>
      <c r="AW5" s="95" t="str">
        <f>IF(S6="","",IF(S5="","",", "))</f>
        <v/>
      </c>
      <c r="AX5" s="12" t="str">
        <f>CONCATENATE(AV4,AW4,AV5,AW5,AV6)</f>
        <v/>
      </c>
    </row>
    <row r="6" spans="1:55" x14ac:dyDescent="0.3">
      <c r="A6" s="16"/>
      <c r="B6" s="17" t="s">
        <v>68</v>
      </c>
      <c r="C6" s="338"/>
      <c r="D6" s="338"/>
      <c r="E6" s="338"/>
      <c r="F6" s="338"/>
      <c r="G6" s="338"/>
      <c r="H6" s="338"/>
      <c r="I6" s="338"/>
      <c r="J6" s="18"/>
      <c r="K6" s="20"/>
      <c r="L6" s="20"/>
      <c r="M6" s="17" t="s">
        <v>242</v>
      </c>
      <c r="N6" s="341" t="str">
        <f>IF(C3="","",IF(AX4&gt;0,AX5,"None"))</f>
        <v/>
      </c>
      <c r="O6" s="342"/>
      <c r="Q6" s="228"/>
      <c r="R6" s="229">
        <v>3</v>
      </c>
      <c r="S6" s="320"/>
      <c r="T6" s="321"/>
      <c r="U6" s="321"/>
      <c r="V6" s="321"/>
      <c r="W6" s="321"/>
      <c r="X6" s="321"/>
      <c r="Y6" s="322"/>
      <c r="Z6" s="229"/>
      <c r="AA6" s="229"/>
      <c r="AB6" s="230"/>
      <c r="AV6" s="95" t="str">
        <f>IF(S6="","",(VLOOKUP(S6,SysLookup,2,FALSE)))</f>
        <v/>
      </c>
      <c r="AW6" s="95"/>
    </row>
    <row r="7" spans="1:55" ht="8.1" customHeight="1" x14ac:dyDescent="0.3">
      <c r="A7" s="16"/>
      <c r="B7" s="18"/>
      <c r="C7" s="20"/>
      <c r="D7" s="18"/>
      <c r="E7" s="18"/>
      <c r="F7" s="18"/>
      <c r="G7" s="18"/>
      <c r="H7" s="18"/>
      <c r="I7" s="18"/>
      <c r="J7" s="18"/>
      <c r="K7" s="18"/>
      <c r="L7" s="18"/>
      <c r="M7" s="18"/>
      <c r="N7" s="18"/>
      <c r="O7" s="23"/>
      <c r="Q7" s="231"/>
      <c r="R7" s="232"/>
      <c r="S7" s="232"/>
      <c r="T7" s="232"/>
      <c r="U7" s="232"/>
      <c r="V7" s="232"/>
      <c r="W7" s="232"/>
      <c r="X7" s="232"/>
      <c r="Y7" s="232"/>
      <c r="Z7" s="232"/>
      <c r="AA7" s="232"/>
      <c r="AB7" s="233"/>
    </row>
    <row r="8" spans="1:55" x14ac:dyDescent="0.3">
      <c r="A8" s="16"/>
      <c r="B8" s="18"/>
      <c r="C8" s="18"/>
      <c r="D8" s="17" t="s">
        <v>66</v>
      </c>
      <c r="E8" s="329"/>
      <c r="F8" s="329"/>
      <c r="G8" s="329"/>
      <c r="H8" s="329"/>
      <c r="I8" s="101"/>
      <c r="J8" s="101"/>
      <c r="K8" s="100" t="s">
        <v>133</v>
      </c>
      <c r="L8" s="329"/>
      <c r="M8" s="329"/>
      <c r="N8" s="329"/>
      <c r="O8" s="330"/>
      <c r="Q8" s="228"/>
      <c r="R8" s="229"/>
      <c r="S8" s="229"/>
      <c r="T8" s="229"/>
      <c r="U8" s="229"/>
      <c r="V8" s="229"/>
      <c r="W8" s="229"/>
      <c r="X8" s="229"/>
      <c r="Y8" s="229"/>
      <c r="Z8" s="229"/>
      <c r="AA8" s="229"/>
      <c r="AB8" s="230"/>
      <c r="AV8" s="327"/>
      <c r="AW8" s="328"/>
      <c r="AX8" s="328"/>
      <c r="AY8" s="328"/>
      <c r="AZ8" s="328"/>
      <c r="BA8" s="328"/>
      <c r="BB8" s="328"/>
      <c r="BC8" s="328"/>
    </row>
    <row r="9" spans="1:55" x14ac:dyDescent="0.3">
      <c r="A9" s="16"/>
      <c r="B9" s="18"/>
      <c r="C9" s="20"/>
      <c r="D9" s="17" t="s">
        <v>237</v>
      </c>
      <c r="E9" s="319"/>
      <c r="F9" s="319"/>
      <c r="G9" s="319"/>
      <c r="H9" s="319"/>
      <c r="I9" s="101"/>
      <c r="J9" s="101"/>
      <c r="K9" s="100" t="s">
        <v>134</v>
      </c>
      <c r="L9" s="329"/>
      <c r="M9" s="329"/>
      <c r="N9" s="329"/>
      <c r="O9" s="330"/>
      <c r="P9" s="24"/>
      <c r="Q9" s="99"/>
      <c r="R9" s="101"/>
      <c r="S9" s="101"/>
      <c r="T9" s="101"/>
      <c r="U9" s="101"/>
      <c r="V9" s="101"/>
      <c r="W9" s="101"/>
      <c r="X9" s="101"/>
      <c r="Y9" s="101"/>
      <c r="Z9" s="101"/>
      <c r="AA9" s="101"/>
      <c r="AB9" s="105"/>
      <c r="AV9" s="248"/>
      <c r="AW9" s="247"/>
      <c r="AX9" s="235"/>
      <c r="AY9" s="235"/>
      <c r="AZ9" s="235"/>
      <c r="BA9" s="235"/>
      <c r="BB9" s="235"/>
      <c r="BC9" s="235"/>
    </row>
    <row r="10" spans="1:55" x14ac:dyDescent="0.3">
      <c r="A10" s="16"/>
      <c r="B10" s="17" t="s">
        <v>124</v>
      </c>
      <c r="C10" s="384"/>
      <c r="D10" s="384"/>
      <c r="E10" s="18"/>
      <c r="F10" s="17" t="s">
        <v>125</v>
      </c>
      <c r="G10" s="317"/>
      <c r="H10" s="317"/>
      <c r="I10" s="18"/>
      <c r="J10" s="18"/>
      <c r="K10" s="18"/>
      <c r="L10" s="17" t="s">
        <v>70</v>
      </c>
      <c r="M10" s="329"/>
      <c r="N10" s="329"/>
      <c r="O10" s="23"/>
      <c r="Q10" s="99"/>
      <c r="R10" s="101"/>
      <c r="S10" s="101"/>
      <c r="T10" s="101"/>
      <c r="U10" s="101"/>
      <c r="V10" s="101"/>
      <c r="W10" s="101"/>
      <c r="X10" s="101"/>
      <c r="Y10" s="101"/>
      <c r="Z10" s="101"/>
      <c r="AA10" s="101"/>
      <c r="AB10" s="105"/>
      <c r="AV10" s="248"/>
      <c r="AW10" s="247"/>
      <c r="AX10" s="235"/>
      <c r="AY10" s="235"/>
      <c r="AZ10" s="235"/>
      <c r="BA10" s="235"/>
      <c r="BB10" s="235"/>
      <c r="BC10" s="235"/>
    </row>
    <row r="11" spans="1:55" ht="6" customHeight="1" x14ac:dyDescent="0.3">
      <c r="A11" s="26"/>
      <c r="B11" s="27"/>
      <c r="C11" s="28"/>
      <c r="D11" s="29"/>
      <c r="E11" s="29"/>
      <c r="F11" s="27"/>
      <c r="G11" s="29"/>
      <c r="H11" s="29"/>
      <c r="I11" s="29"/>
      <c r="J11" s="29"/>
      <c r="K11" s="29"/>
      <c r="L11" s="27"/>
      <c r="M11" s="29"/>
      <c r="N11" s="29"/>
      <c r="O11" s="30"/>
      <c r="Q11" s="99"/>
      <c r="R11" s="101"/>
      <c r="S11" s="101"/>
      <c r="T11" s="101"/>
      <c r="U11" s="101"/>
      <c r="V11" s="101"/>
      <c r="W11" s="101"/>
      <c r="X11" s="101"/>
      <c r="Y11" s="101"/>
      <c r="Z11" s="101"/>
      <c r="AA11" s="101"/>
      <c r="AB11" s="105"/>
    </row>
    <row r="12" spans="1:55" ht="8.1" customHeight="1" x14ac:dyDescent="0.3">
      <c r="A12" s="31"/>
      <c r="B12" s="32"/>
      <c r="C12" s="33"/>
      <c r="D12" s="32"/>
      <c r="E12" s="32"/>
      <c r="F12" s="32"/>
      <c r="G12" s="32"/>
      <c r="H12" s="32"/>
      <c r="I12" s="32"/>
      <c r="J12" s="32"/>
      <c r="K12" s="32"/>
      <c r="L12" s="32"/>
      <c r="M12" s="32"/>
      <c r="N12" s="32"/>
      <c r="O12" s="34"/>
      <c r="Q12" s="99"/>
      <c r="R12" s="101"/>
      <c r="S12" s="101"/>
      <c r="T12" s="101"/>
      <c r="U12" s="101"/>
      <c r="V12" s="101"/>
      <c r="W12" s="101"/>
      <c r="X12" s="101"/>
      <c r="Y12" s="101"/>
      <c r="Z12" s="101"/>
      <c r="AA12" s="101"/>
      <c r="AB12" s="105"/>
    </row>
    <row r="13" spans="1:55" x14ac:dyDescent="0.3">
      <c r="A13" s="35" t="s">
        <v>56</v>
      </c>
      <c r="B13" s="335" t="s">
        <v>55</v>
      </c>
      <c r="C13" s="335"/>
      <c r="D13" s="335"/>
      <c r="E13" s="335"/>
      <c r="F13" s="335"/>
      <c r="G13" s="335"/>
      <c r="H13" s="335"/>
      <c r="I13" s="211"/>
      <c r="J13" s="211"/>
      <c r="K13" s="212"/>
      <c r="L13" s="213" t="s">
        <v>256</v>
      </c>
      <c r="M13" s="38" t="s">
        <v>76</v>
      </c>
      <c r="N13" s="39" t="s">
        <v>75</v>
      </c>
      <c r="O13" s="40" t="s">
        <v>77</v>
      </c>
      <c r="Q13" s="99"/>
      <c r="R13" s="101"/>
      <c r="S13" s="101"/>
      <c r="T13" s="101"/>
      <c r="U13" s="101"/>
      <c r="V13" s="101"/>
      <c r="W13" s="101"/>
      <c r="X13" s="101"/>
      <c r="Y13" s="101"/>
      <c r="Z13" s="101"/>
      <c r="AA13" s="101"/>
      <c r="AB13" s="105"/>
    </row>
    <row r="14" spans="1:55"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5"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5"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12">
        <v>1</v>
      </c>
      <c r="AW17" s="12" t="str">
        <f>IF(S17="","",VLOOKUP(S17,HispCode,2,FALSE))</f>
        <v/>
      </c>
      <c r="AX17" s="12" t="str">
        <f>IF(S17="","",S17)</f>
        <v/>
      </c>
      <c r="AY17" s="12"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12">
        <v>2</v>
      </c>
      <c r="AW18" s="12" t="str">
        <f>IF(S18="","",AV18)</f>
        <v/>
      </c>
      <c r="AX18" s="12" t="str">
        <f>IF(S18="","",S18)</f>
        <v/>
      </c>
      <c r="AY18" s="12"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12">
        <v>3</v>
      </c>
      <c r="AW22" s="41" t="str">
        <f>IF(R22=1,AV22,"")</f>
        <v/>
      </c>
      <c r="AX22" s="12" t="str">
        <f>IF(R22=1,S22,"")</f>
        <v/>
      </c>
      <c r="AY22" s="12" t="str">
        <f>IF(R22=1,", ","")</f>
        <v/>
      </c>
      <c r="BA22" s="25" t="s">
        <v>163</v>
      </c>
      <c r="BB22" s="12"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12">
        <v>4</v>
      </c>
      <c r="AW23" s="41" t="str">
        <f>IF(R23=1,AV23,"")</f>
        <v/>
      </c>
      <c r="AX23" s="12" t="str">
        <f>IF(R23=1,S23,"")</f>
        <v/>
      </c>
      <c r="AY23" s="12" t="str">
        <f>IF(R23=1,", ","")</f>
        <v/>
      </c>
      <c r="BA23" s="25" t="s">
        <v>164</v>
      </c>
      <c r="BB23" s="12"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12">
        <v>5</v>
      </c>
      <c r="AW24" s="41" t="str">
        <f>IF(R24=1,AV24,"")</f>
        <v/>
      </c>
      <c r="AX24" s="12" t="str">
        <f>IF(R24=1,S24,"")</f>
        <v/>
      </c>
      <c r="AY24" s="12"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12">
        <v>6</v>
      </c>
      <c r="AW25" s="12" t="str">
        <f>IF(R24=1,AX25,"")</f>
        <v/>
      </c>
      <c r="AX25" s="12" t="str">
        <f>IF(R24=1,S25,"")</f>
        <v/>
      </c>
      <c r="AY25" s="12"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12">
        <v>7</v>
      </c>
      <c r="AW26" s="12" t="str">
        <f>IF(R26=1,AV26,"")</f>
        <v/>
      </c>
      <c r="AX26" s="12" t="str">
        <f>IF(R26=1,S26,"")</f>
        <v/>
      </c>
      <c r="AY26" s="12"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12">
        <v>8</v>
      </c>
      <c r="AW27" s="12" t="str">
        <f>IF(R27=1,AV27,"")</f>
        <v/>
      </c>
      <c r="AX27" s="12" t="str">
        <f>IF(R27=1,S27,"")</f>
        <v/>
      </c>
      <c r="AY27" s="12"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12">
        <v>9</v>
      </c>
      <c r="AW28" s="12" t="str">
        <f>IF(R27=1,AX28,"")</f>
        <v/>
      </c>
      <c r="AX28" s="12" t="str">
        <f>IF(R27=1,S28,"")</f>
        <v/>
      </c>
      <c r="AY28" s="12"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12">
        <v>10</v>
      </c>
      <c r="AW29" s="41" t="str">
        <f t="shared" ref="AW29:AW36" si="1">IF(R29=1,AV29,"")</f>
        <v/>
      </c>
      <c r="AX29" s="12" t="str">
        <f t="shared" ref="AX29:AX36" si="2">IF(R29=1,S29,"")</f>
        <v/>
      </c>
      <c r="AY29" s="12"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12">
        <v>11</v>
      </c>
      <c r="AW30" s="41" t="str">
        <f t="shared" si="1"/>
        <v/>
      </c>
      <c r="AX30" s="12" t="str">
        <f t="shared" si="2"/>
        <v/>
      </c>
      <c r="AY30" s="12" t="str">
        <f t="shared" si="3"/>
        <v/>
      </c>
    </row>
    <row r="31" spans="1:54" x14ac:dyDescent="0.3">
      <c r="A31" s="35"/>
      <c r="B31" s="335" t="s">
        <v>54</v>
      </c>
      <c r="C31" s="335"/>
      <c r="D31" s="335"/>
      <c r="E31" s="335"/>
      <c r="F31" s="335"/>
      <c r="G31" s="335"/>
      <c r="H31" s="335"/>
      <c r="I31" s="36"/>
      <c r="J31" s="36"/>
      <c r="K31" s="36"/>
      <c r="L31" s="213" t="s">
        <v>257</v>
      </c>
      <c r="M31" s="38" t="s">
        <v>76</v>
      </c>
      <c r="N31" s="39" t="s">
        <v>75</v>
      </c>
      <c r="O31" s="40" t="s">
        <v>77</v>
      </c>
      <c r="Q31" s="99"/>
      <c r="R31" s="225"/>
      <c r="S31" s="343" t="s">
        <v>151</v>
      </c>
      <c r="T31" s="344"/>
      <c r="U31" s="344"/>
      <c r="V31" s="344"/>
      <c r="W31" s="344"/>
      <c r="X31" s="344"/>
      <c r="Y31" s="345"/>
      <c r="Z31" s="221"/>
      <c r="AA31" s="101"/>
      <c r="AB31" s="105"/>
      <c r="AV31" s="12">
        <v>12</v>
      </c>
      <c r="AW31" s="41" t="str">
        <f t="shared" si="1"/>
        <v/>
      </c>
      <c r="AX31" s="12" t="str">
        <f t="shared" si="2"/>
        <v/>
      </c>
      <c r="AY31" s="12"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12">
        <v>13</v>
      </c>
      <c r="AW32" s="41" t="str">
        <f t="shared" si="1"/>
        <v/>
      </c>
      <c r="AX32" s="12" t="str">
        <f t="shared" si="2"/>
        <v/>
      </c>
      <c r="AY32" s="12" t="str">
        <f t="shared" si="3"/>
        <v/>
      </c>
    </row>
    <row r="33" spans="1:51" ht="14.1" customHeight="1" x14ac:dyDescent="0.3">
      <c r="A33" s="171">
        <v>19</v>
      </c>
      <c r="B33" s="185" t="s">
        <v>48</v>
      </c>
      <c r="C33" s="185"/>
      <c r="D33" s="185"/>
      <c r="E33" s="185"/>
      <c r="F33" s="185"/>
      <c r="G33" s="185"/>
      <c r="H33" s="185"/>
      <c r="I33" s="185"/>
      <c r="J33" s="186">
        <f t="shared" si="4"/>
        <v>0</v>
      </c>
      <c r="K33" s="186">
        <f t="shared" si="4"/>
        <v>0</v>
      </c>
      <c r="L33" s="187"/>
      <c r="M33" s="188"/>
      <c r="N33" s="189"/>
      <c r="O33" s="190" t="str">
        <f>IF(OR(J33=0,K33=0)," ",IF(J33&gt;K33,"+",IF(K33&gt;J33,"-","")))</f>
        <v xml:space="preserve"> </v>
      </c>
      <c r="Q33" s="99"/>
      <c r="R33" s="225"/>
      <c r="S33" s="343" t="s">
        <v>153</v>
      </c>
      <c r="T33" s="344"/>
      <c r="U33" s="344"/>
      <c r="V33" s="344"/>
      <c r="W33" s="344"/>
      <c r="X33" s="344"/>
      <c r="Y33" s="345"/>
      <c r="Z33" s="221"/>
      <c r="AA33" s="101"/>
      <c r="AB33" s="105"/>
      <c r="AV33" s="12">
        <v>14</v>
      </c>
      <c r="AW33" s="41" t="str">
        <f t="shared" si="1"/>
        <v/>
      </c>
      <c r="AX33" s="12" t="str">
        <f t="shared" si="2"/>
        <v/>
      </c>
      <c r="AY33" s="12" t="str">
        <f t="shared" si="3"/>
        <v/>
      </c>
    </row>
    <row r="34" spans="1:51" ht="14.1" customHeight="1" x14ac:dyDescent="0.3">
      <c r="A34" s="171">
        <v>20</v>
      </c>
      <c r="B34" s="185" t="s">
        <v>49</v>
      </c>
      <c r="C34" s="185"/>
      <c r="D34" s="185"/>
      <c r="E34" s="185"/>
      <c r="F34" s="185"/>
      <c r="G34" s="185"/>
      <c r="H34" s="185"/>
      <c r="I34" s="185"/>
      <c r="J34" s="186">
        <f t="shared" si="4"/>
        <v>0</v>
      </c>
      <c r="K34" s="186">
        <f t="shared" si="4"/>
        <v>0</v>
      </c>
      <c r="L34" s="187"/>
      <c r="M34" s="188"/>
      <c r="N34" s="189"/>
      <c r="O34" s="190" t="str">
        <f>IF(OR(J34=0,K34=0)," ",IF(J34&gt;K34,"+",IF(K34&gt;J34,"-","")))</f>
        <v xml:space="preserve"> </v>
      </c>
      <c r="Q34" s="99"/>
      <c r="R34" s="225"/>
      <c r="S34" s="343" t="s">
        <v>154</v>
      </c>
      <c r="T34" s="344"/>
      <c r="U34" s="344"/>
      <c r="V34" s="344"/>
      <c r="W34" s="344"/>
      <c r="X34" s="344"/>
      <c r="Y34" s="345"/>
      <c r="Z34" s="221"/>
      <c r="AA34" s="101"/>
      <c r="AB34" s="105"/>
      <c r="AV34" s="12">
        <v>15</v>
      </c>
      <c r="AW34" s="41" t="str">
        <f t="shared" si="1"/>
        <v/>
      </c>
      <c r="AX34" s="12" t="str">
        <f t="shared" si="2"/>
        <v/>
      </c>
      <c r="AY34" s="12" t="str">
        <f t="shared" si="3"/>
        <v/>
      </c>
    </row>
    <row r="35" spans="1:51" ht="14.1" customHeight="1" x14ac:dyDescent="0.3">
      <c r="A35" s="171">
        <v>21</v>
      </c>
      <c r="B35" s="185" t="s">
        <v>50</v>
      </c>
      <c r="C35" s="185"/>
      <c r="D35" s="185"/>
      <c r="E35" s="185"/>
      <c r="F35" s="185"/>
      <c r="G35" s="185"/>
      <c r="H35" s="185"/>
      <c r="I35" s="185"/>
      <c r="J35" s="186">
        <f t="shared" si="4"/>
        <v>0</v>
      </c>
      <c r="K35" s="186">
        <f t="shared" si="4"/>
        <v>0</v>
      </c>
      <c r="L35" s="187"/>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12">
        <v>16</v>
      </c>
      <c r="AW35" s="41" t="str">
        <f t="shared" si="1"/>
        <v/>
      </c>
      <c r="AX35" s="12" t="str">
        <f t="shared" si="2"/>
        <v/>
      </c>
      <c r="AY35" s="12" t="str">
        <f t="shared" si="3"/>
        <v/>
      </c>
    </row>
    <row r="36" spans="1:51" ht="14.1" customHeight="1" x14ac:dyDescent="0.3">
      <c r="A36" s="171">
        <v>22</v>
      </c>
      <c r="B36" s="185" t="s">
        <v>51</v>
      </c>
      <c r="C36" s="185"/>
      <c r="D36" s="185"/>
      <c r="E36" s="185"/>
      <c r="F36" s="185"/>
      <c r="G36" s="185"/>
      <c r="H36" s="185"/>
      <c r="I36" s="185"/>
      <c r="J36" s="186">
        <f t="shared" si="4"/>
        <v>0</v>
      </c>
      <c r="K36" s="186">
        <f t="shared" si="4"/>
        <v>0</v>
      </c>
      <c r="L36" s="187"/>
      <c r="M36" s="188"/>
      <c r="N36" s="189"/>
      <c r="O36" s="190" t="str">
        <f t="shared" si="5"/>
        <v xml:space="preserve"> </v>
      </c>
      <c r="Q36" s="99"/>
      <c r="R36" s="225"/>
      <c r="S36" s="343" t="s">
        <v>156</v>
      </c>
      <c r="T36" s="344"/>
      <c r="U36" s="344"/>
      <c r="V36" s="344"/>
      <c r="W36" s="344"/>
      <c r="X36" s="344"/>
      <c r="Y36" s="345"/>
      <c r="Z36" s="221"/>
      <c r="AA36" s="101"/>
      <c r="AB36" s="105"/>
      <c r="AV36" s="12">
        <v>17</v>
      </c>
      <c r="AW36" s="41" t="str">
        <f t="shared" si="1"/>
        <v/>
      </c>
      <c r="AX36" s="12" t="str">
        <f t="shared" si="2"/>
        <v/>
      </c>
      <c r="AY36" s="12" t="str">
        <f t="shared" si="3"/>
        <v/>
      </c>
    </row>
    <row r="37" spans="1:51" ht="14.1" customHeight="1" x14ac:dyDescent="0.3">
      <c r="A37" s="171">
        <v>23</v>
      </c>
      <c r="B37" s="185" t="s">
        <v>52</v>
      </c>
      <c r="C37" s="185"/>
      <c r="D37" s="185"/>
      <c r="E37" s="185"/>
      <c r="F37" s="185"/>
      <c r="G37" s="185"/>
      <c r="H37" s="185"/>
      <c r="I37" s="185"/>
      <c r="J37" s="186">
        <f t="shared" si="4"/>
        <v>0</v>
      </c>
      <c r="K37" s="186">
        <f t="shared" si="4"/>
        <v>0</v>
      </c>
      <c r="L37" s="187"/>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12">
        <v>18</v>
      </c>
      <c r="AW37" s="12" t="str">
        <f>IF(R36=1,AX37,"")</f>
        <v/>
      </c>
      <c r="AX37" s="12" t="str">
        <f>IF(R36=1,S37,"")</f>
        <v/>
      </c>
      <c r="AY37" s="12"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12">
        <v>19</v>
      </c>
      <c r="AW38" s="41" t="str">
        <f>IF(R38=1,AV38,"")</f>
        <v/>
      </c>
      <c r="AX38" s="12" t="str">
        <f>IF(R38=1,S38,"")</f>
        <v/>
      </c>
      <c r="AY38" s="12" t="str">
        <f>IF(R38=1,", ","")</f>
        <v/>
      </c>
    </row>
    <row r="39" spans="1:51" ht="8.1" customHeight="1" x14ac:dyDescent="0.3">
      <c r="A39" s="31"/>
      <c r="B39" s="32"/>
      <c r="C39" s="33"/>
      <c r="D39" s="32"/>
      <c r="E39" s="33"/>
      <c r="F39" s="32"/>
      <c r="G39" s="32"/>
      <c r="H39" s="33"/>
      <c r="I39" s="32"/>
      <c r="J39" s="32"/>
      <c r="K39" s="32"/>
      <c r="L39" s="32"/>
      <c r="M39" s="32"/>
      <c r="N39" s="32"/>
      <c r="O39" s="42"/>
      <c r="Q39" s="99"/>
      <c r="R39" s="227"/>
      <c r="S39" s="331" t="str">
        <f>IF(R38=1,"Enter race here","")</f>
        <v/>
      </c>
      <c r="T39" s="332"/>
      <c r="U39" s="332"/>
      <c r="V39" s="332"/>
      <c r="W39" s="332"/>
      <c r="X39" s="332"/>
      <c r="Y39" s="333"/>
      <c r="Z39" s="221"/>
      <c r="AA39" s="101"/>
      <c r="AB39" s="105"/>
      <c r="AV39" s="12">
        <v>20</v>
      </c>
      <c r="AW39" s="12" t="str">
        <f>IF(R38=1,AX39,"")</f>
        <v/>
      </c>
      <c r="AX39" s="12" t="str">
        <f>IF(R38=1,S39,"")</f>
        <v/>
      </c>
      <c r="AY39" s="12" t="str">
        <f>IF(R38=1,", ","")</f>
        <v/>
      </c>
    </row>
    <row r="40" spans="1:51" x14ac:dyDescent="0.3">
      <c r="A40" s="43"/>
      <c r="B40" s="44" t="s">
        <v>79</v>
      </c>
      <c r="C40" s="45"/>
      <c r="D40" s="37"/>
      <c r="E40" s="45"/>
      <c r="F40" s="37"/>
      <c r="G40" s="37"/>
      <c r="H40" s="45"/>
      <c r="I40" s="37"/>
      <c r="J40" s="37"/>
      <c r="K40" s="37"/>
      <c r="L40" s="37"/>
      <c r="M40" s="38" t="s">
        <v>76</v>
      </c>
      <c r="N40" s="46" t="s">
        <v>75</v>
      </c>
      <c r="O40" s="40"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187" t="s">
        <v>231</v>
      </c>
      <c r="C42" s="202"/>
      <c r="D42" s="187"/>
      <c r="E42" s="202"/>
      <c r="F42" s="187"/>
      <c r="G42" s="187"/>
      <c r="H42" s="202"/>
      <c r="I42" s="187"/>
      <c r="J42" s="187"/>
      <c r="K42" s="187"/>
      <c r="L42" s="187"/>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187" t="s">
        <v>232</v>
      </c>
      <c r="C43" s="202"/>
      <c r="D43" s="187"/>
      <c r="E43" s="202"/>
      <c r="F43" s="187"/>
      <c r="G43" s="187"/>
      <c r="H43" s="202"/>
      <c r="I43" s="187"/>
      <c r="J43" s="187"/>
      <c r="K43" s="187"/>
      <c r="L43" s="187"/>
      <c r="M43" s="203" t="str">
        <f>IF(COUNT(M14:M18)=5,SUM(M14:M18)," ")</f>
        <v xml:space="preserve"> </v>
      </c>
      <c r="N43" s="204" t="str">
        <f>IF(COUNT(N14:N18)=5,SUM(N14:N18)," ")</f>
        <v xml:space="preserve"> </v>
      </c>
      <c r="O43" s="174" t="str">
        <f>IF(OR(N43=" ",M43=" ")," ",N43-M43)</f>
        <v xml:space="preserve"> </v>
      </c>
    </row>
    <row r="44" spans="1:51" ht="14.1" customHeight="1" x14ac:dyDescent="0.3">
      <c r="A44" s="201"/>
      <c r="B44" s="187" t="s">
        <v>233</v>
      </c>
      <c r="C44" s="202"/>
      <c r="D44" s="187"/>
      <c r="E44" s="202"/>
      <c r="F44" s="187"/>
      <c r="G44" s="187"/>
      <c r="H44" s="202"/>
      <c r="I44" s="187"/>
      <c r="J44" s="187"/>
      <c r="K44" s="187"/>
      <c r="L44" s="187"/>
      <c r="M44" s="203" t="str">
        <f>IF(COUNT(M19:M25)=7,SUM(M19:M25)," ")</f>
        <v xml:space="preserve"> </v>
      </c>
      <c r="N44" s="204" t="str">
        <f>IF(COUNT(N19:N25)=7,SUM(N19:N25)," ")</f>
        <v xml:space="preserve"> </v>
      </c>
      <c r="O44" s="174" t="str">
        <f>IF(OR(N44=" ",M44=" ")," ",N44-M44)</f>
        <v xml:space="preserve"> </v>
      </c>
    </row>
    <row r="45" spans="1:51" ht="14.1" customHeight="1" x14ac:dyDescent="0.3">
      <c r="A45" s="201"/>
      <c r="B45" s="187" t="s">
        <v>234</v>
      </c>
      <c r="C45" s="202"/>
      <c r="D45" s="187"/>
      <c r="E45" s="202"/>
      <c r="F45" s="187"/>
      <c r="G45" s="187"/>
      <c r="H45" s="202"/>
      <c r="I45" s="187"/>
      <c r="J45" s="187"/>
      <c r="K45" s="187"/>
      <c r="L45" s="187"/>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47"/>
      <c r="B47" s="48"/>
      <c r="C47" s="49"/>
      <c r="D47" s="48"/>
      <c r="E47" s="49"/>
      <c r="F47" s="48"/>
      <c r="G47" s="48"/>
      <c r="H47" s="49"/>
      <c r="I47" s="48"/>
      <c r="J47" s="48"/>
      <c r="K47" s="48"/>
      <c r="L47" s="48"/>
      <c r="M47" s="48"/>
      <c r="N47" s="48"/>
      <c r="O47" s="50"/>
    </row>
    <row r="48" spans="1:51" x14ac:dyDescent="0.3">
      <c r="C48" s="51"/>
      <c r="E48" s="51"/>
      <c r="H48" s="51"/>
    </row>
    <row r="49" spans="1:46" s="53" customFormat="1" ht="13.8" x14ac:dyDescent="0.25">
      <c r="A49" s="52" t="s">
        <v>18</v>
      </c>
      <c r="AD49" s="136"/>
      <c r="AE49" s="136"/>
      <c r="AF49" s="136"/>
      <c r="AG49" s="136"/>
      <c r="AH49" s="136"/>
      <c r="AI49" s="136"/>
      <c r="AJ49" s="136"/>
      <c r="AK49" s="136"/>
      <c r="AL49" s="136"/>
      <c r="AM49" s="136"/>
    </row>
    <row r="50" spans="1:46" s="53" customFormat="1" ht="9" customHeight="1" x14ac:dyDescent="0.25">
      <c r="A50" s="52"/>
      <c r="AD50" s="136"/>
      <c r="AE50" s="136"/>
      <c r="AF50" s="136"/>
      <c r="AG50" s="136"/>
      <c r="AH50" s="136"/>
      <c r="AI50" s="136"/>
      <c r="AJ50" s="136"/>
      <c r="AK50" s="136"/>
      <c r="AL50" s="136"/>
      <c r="AM50" s="136"/>
    </row>
    <row r="51" spans="1:46" s="55" customFormat="1" ht="13.2" thickBot="1" x14ac:dyDescent="0.3">
      <c r="A51" s="54" t="s">
        <v>279</v>
      </c>
      <c r="E51" s="138"/>
      <c r="P51" s="138" t="s">
        <v>278</v>
      </c>
      <c r="AD51" s="138"/>
      <c r="AE51" s="138"/>
      <c r="AF51" s="138"/>
      <c r="AG51" s="138"/>
      <c r="AH51" s="138"/>
      <c r="AI51" s="138"/>
      <c r="AJ51" s="138"/>
      <c r="AK51" s="138"/>
      <c r="AL51" s="138"/>
      <c r="AM51" s="138"/>
    </row>
    <row r="52" spans="1:46" x14ac:dyDescent="0.3">
      <c r="A52" s="56"/>
      <c r="B52" s="381" t="s">
        <v>0</v>
      </c>
      <c r="C52" s="381"/>
      <c r="D52" s="381"/>
      <c r="E52" s="381"/>
      <c r="F52" s="381"/>
      <c r="G52" s="381"/>
      <c r="H52" s="381"/>
      <c r="I52" s="381"/>
      <c r="J52" s="381"/>
      <c r="K52" s="57" t="s">
        <v>61</v>
      </c>
      <c r="L52" s="58">
        <v>1</v>
      </c>
      <c r="M52" s="58">
        <v>2</v>
      </c>
      <c r="N52" s="58">
        <v>3</v>
      </c>
      <c r="O52" s="58">
        <v>4</v>
      </c>
      <c r="P52" s="58">
        <v>5</v>
      </c>
      <c r="Q52" s="58">
        <v>6</v>
      </c>
      <c r="R52" s="58">
        <v>7</v>
      </c>
      <c r="S52" s="58">
        <v>8</v>
      </c>
      <c r="T52" s="58">
        <v>9</v>
      </c>
      <c r="U52" s="58">
        <v>10</v>
      </c>
      <c r="V52" s="58">
        <v>11</v>
      </c>
      <c r="W52" s="58">
        <v>12</v>
      </c>
      <c r="X52" s="58">
        <v>13</v>
      </c>
      <c r="Y52" s="58">
        <v>14</v>
      </c>
      <c r="Z52" s="58">
        <v>15</v>
      </c>
      <c r="AA52" s="58">
        <v>16</v>
      </c>
      <c r="AB52" s="58">
        <v>17</v>
      </c>
      <c r="AC52" s="58">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59" t="s">
        <v>128</v>
      </c>
      <c r="AT52" s="60"/>
    </row>
    <row r="53" spans="1:46" ht="15" thickBot="1" x14ac:dyDescent="0.35">
      <c r="A53" s="61"/>
      <c r="B53" s="382"/>
      <c r="C53" s="382"/>
      <c r="D53" s="382"/>
      <c r="E53" s="382"/>
      <c r="F53" s="382"/>
      <c r="G53" s="382"/>
      <c r="H53" s="382"/>
      <c r="I53" s="382"/>
      <c r="J53" s="382"/>
      <c r="K53" s="62" t="s">
        <v>1</v>
      </c>
      <c r="L53" s="83"/>
      <c r="M53" s="83"/>
      <c r="N53" s="83"/>
      <c r="O53" s="83"/>
      <c r="P53" s="83"/>
      <c r="Q53" s="83"/>
      <c r="R53" s="83"/>
      <c r="S53" s="83"/>
      <c r="T53" s="83"/>
      <c r="U53" s="83"/>
      <c r="V53" s="83"/>
      <c r="W53" s="83"/>
      <c r="X53" s="83"/>
      <c r="Y53" s="83"/>
      <c r="Z53" s="83"/>
      <c r="AA53" s="83"/>
      <c r="AB53" s="83"/>
      <c r="AC53" s="83"/>
      <c r="AD53" s="167"/>
      <c r="AE53" s="167"/>
      <c r="AF53" s="167"/>
      <c r="AG53" s="167"/>
      <c r="AH53" s="167"/>
      <c r="AI53" s="167"/>
      <c r="AJ53" s="167"/>
      <c r="AK53" s="167"/>
      <c r="AL53" s="167"/>
      <c r="AM53" s="167"/>
      <c r="AN53" s="167"/>
      <c r="AO53" s="167"/>
      <c r="AP53" s="63" t="s">
        <v>58</v>
      </c>
      <c r="AQ53" s="63" t="s">
        <v>60</v>
      </c>
      <c r="AR53" s="63" t="s">
        <v>59</v>
      </c>
      <c r="AS53" s="64">
        <f>COUNT(L53:AO53)</f>
        <v>0</v>
      </c>
    </row>
    <row r="54" spans="1:46" ht="15.75" customHeight="1" x14ac:dyDescent="0.3">
      <c r="A54" s="65"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2"/>
      <c r="AF54" s="360"/>
      <c r="AG54" s="360"/>
      <c r="AH54" s="360"/>
      <c r="AI54" s="360"/>
      <c r="AJ54" s="360"/>
      <c r="AK54" s="360"/>
      <c r="AL54" s="360"/>
      <c r="AM54" s="360"/>
      <c r="AN54" s="360"/>
      <c r="AO54" s="360"/>
      <c r="AP54" s="364" t="s">
        <v>127</v>
      </c>
      <c r="AQ54" s="365"/>
      <c r="AR54" s="365"/>
      <c r="AS54" s="60"/>
    </row>
    <row r="55" spans="1:46" ht="15" x14ac:dyDescent="0.3">
      <c r="A55" s="66"/>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1"/>
      <c r="AG55" s="361"/>
      <c r="AH55" s="361"/>
      <c r="AI55" s="361"/>
      <c r="AJ55" s="361"/>
      <c r="AK55" s="361"/>
      <c r="AL55" s="361"/>
      <c r="AM55" s="361"/>
      <c r="AN55" s="361"/>
      <c r="AO55" s="361"/>
      <c r="AP55" s="67">
        <f>SUMPRODUCT((LEN(L54:AO55)-LEN(SUBSTITUTE((UPPER(L54:AO55)),UPPER(AP$53),"")))/LEN(AP$53))</f>
        <v>0</v>
      </c>
      <c r="AQ55" s="67">
        <f>SUMPRODUCT((LEN(L54:AO55)-LEN(SUBSTITUTE((UPPER(L54:AO55)),UPPER(AQ$53),"")))/LEN(AQ$53))</f>
        <v>0</v>
      </c>
      <c r="AR55" s="67">
        <f>SUMPRODUCT((LEN(L54:AO55)-LEN(SUBSTITUTE((UPPER(L54:AO55)),UPPER(AR$53),"")))/LEN(AR$53))</f>
        <v>0</v>
      </c>
      <c r="AS55" s="68">
        <f>SUM(AP55:AR55)</f>
        <v>0</v>
      </c>
      <c r="AT55" s="95" t="str">
        <f>IF(AS55&gt;0, "Yes","No")</f>
        <v>No</v>
      </c>
    </row>
    <row r="56" spans="1:46" ht="14.1" customHeight="1" x14ac:dyDescent="0.3">
      <c r="A56" s="69"/>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67"/>
      <c r="AQ56" s="67"/>
      <c r="AR56" s="67"/>
      <c r="AS56" s="60"/>
      <c r="AT56" s="95"/>
    </row>
    <row r="57" spans="1:46" ht="15.75" customHeight="1" x14ac:dyDescent="0.3">
      <c r="A57" s="70"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0"/>
      <c r="AG57" s="360"/>
      <c r="AH57" s="360"/>
      <c r="AI57" s="360"/>
      <c r="AJ57" s="360"/>
      <c r="AK57" s="360"/>
      <c r="AL57" s="360"/>
      <c r="AM57" s="360"/>
      <c r="AN57" s="360"/>
      <c r="AO57" s="360"/>
      <c r="AP57" s="67"/>
      <c r="AQ57" s="67"/>
      <c r="AR57" s="67"/>
      <c r="AS57" s="60"/>
      <c r="AT57" s="95"/>
    </row>
    <row r="58" spans="1:46" ht="15" x14ac:dyDescent="0.3">
      <c r="A58" s="66"/>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1"/>
      <c r="AG58" s="361"/>
      <c r="AH58" s="361"/>
      <c r="AI58" s="361"/>
      <c r="AJ58" s="361"/>
      <c r="AK58" s="361"/>
      <c r="AL58" s="361"/>
      <c r="AM58" s="361"/>
      <c r="AN58" s="361"/>
      <c r="AO58" s="361"/>
      <c r="AP58" s="67">
        <f>SUMPRODUCT((LEN(L57:AO58)-LEN(SUBSTITUTE((UPPER(L57:AO58)),UPPER(AP$53),"")))/LEN(AP$53))</f>
        <v>0</v>
      </c>
      <c r="AQ58" s="67">
        <f>SUMPRODUCT((LEN(L57:AO58)-LEN(SUBSTITUTE((UPPER(L57:AO58)),UPPER(AQ$53),"")))/LEN(AQ$53))</f>
        <v>0</v>
      </c>
      <c r="AR58" s="67">
        <f>SUMPRODUCT((LEN(L57:AO58)-LEN(SUBSTITUTE((UPPER(L57:AO58)),UPPER(AR$53),"")))/LEN(AR$53))</f>
        <v>0</v>
      </c>
      <c r="AS58" s="68">
        <f t="shared" ref="AS58" si="6">SUM(AP58:AR58)</f>
        <v>0</v>
      </c>
      <c r="AT58" s="95" t="str">
        <f>IF(AS58&gt;0, "Yes","No")</f>
        <v>No</v>
      </c>
    </row>
    <row r="59" spans="1:46" ht="14.1" customHeight="1" x14ac:dyDescent="0.3">
      <c r="A59" s="69"/>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67"/>
      <c r="AQ59" s="67"/>
      <c r="AR59" s="67"/>
      <c r="AS59" s="60"/>
      <c r="AT59" s="95"/>
    </row>
    <row r="60" spans="1:46" ht="15.75" customHeight="1" x14ac:dyDescent="0.3">
      <c r="A60" s="70"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0"/>
      <c r="AG60" s="360"/>
      <c r="AH60" s="360"/>
      <c r="AI60" s="360"/>
      <c r="AJ60" s="360"/>
      <c r="AK60" s="360"/>
      <c r="AL60" s="360"/>
      <c r="AM60" s="360"/>
      <c r="AN60" s="360"/>
      <c r="AO60" s="360"/>
      <c r="AP60" s="67"/>
      <c r="AQ60" s="67"/>
      <c r="AR60" s="67"/>
      <c r="AS60" s="60"/>
      <c r="AT60" s="95"/>
    </row>
    <row r="61" spans="1:46" ht="15" x14ac:dyDescent="0.3">
      <c r="A61" s="66"/>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1"/>
      <c r="AG61" s="361"/>
      <c r="AH61" s="361"/>
      <c r="AI61" s="361"/>
      <c r="AJ61" s="361"/>
      <c r="AK61" s="361"/>
      <c r="AL61" s="361"/>
      <c r="AM61" s="361"/>
      <c r="AN61" s="361"/>
      <c r="AO61" s="361"/>
      <c r="AP61" s="67">
        <f>SUMPRODUCT((LEN(L60:AO61)-LEN(SUBSTITUTE((UPPER(L60:AO61)),UPPER(AP$53),"")))/LEN(AP$53))</f>
        <v>0</v>
      </c>
      <c r="AQ61" s="67">
        <f>SUMPRODUCT((LEN(L60:AO61)-LEN(SUBSTITUTE((UPPER(L60:AO61)),UPPER(AQ$53),"")))/LEN(AQ$53))</f>
        <v>0</v>
      </c>
      <c r="AR61" s="67">
        <f>SUMPRODUCT((LEN(L60:AO61)-LEN(SUBSTITUTE((UPPER(L60:AO61)),UPPER(AR$53),"")))/LEN(AR$53))</f>
        <v>0</v>
      </c>
      <c r="AS61" s="68">
        <f t="shared" ref="AS61" si="7">SUM(AP61:AR61)</f>
        <v>0</v>
      </c>
      <c r="AT61" s="95" t="str">
        <f>IF(AS61&gt;0, "Yes","No")</f>
        <v>No</v>
      </c>
    </row>
    <row r="62" spans="1:46" ht="14.1" customHeight="1" x14ac:dyDescent="0.3">
      <c r="A62" s="69"/>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67"/>
      <c r="AQ62" s="67"/>
      <c r="AR62" s="67"/>
      <c r="AS62" s="60"/>
      <c r="AT62" s="95"/>
    </row>
    <row r="63" spans="1:46" ht="15.75" customHeight="1" x14ac:dyDescent="0.3">
      <c r="A63" s="70"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0"/>
      <c r="AG63" s="360"/>
      <c r="AH63" s="360"/>
      <c r="AI63" s="360"/>
      <c r="AJ63" s="360"/>
      <c r="AK63" s="360"/>
      <c r="AL63" s="360"/>
      <c r="AM63" s="360"/>
      <c r="AN63" s="360"/>
      <c r="AO63" s="360"/>
      <c r="AP63" s="67"/>
      <c r="AQ63" s="67"/>
      <c r="AR63" s="67"/>
      <c r="AS63" s="60"/>
      <c r="AT63" s="95"/>
    </row>
    <row r="64" spans="1:46" ht="15" x14ac:dyDescent="0.3">
      <c r="A64" s="66"/>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1"/>
      <c r="AG64" s="361"/>
      <c r="AH64" s="361"/>
      <c r="AI64" s="361"/>
      <c r="AJ64" s="361"/>
      <c r="AK64" s="361"/>
      <c r="AL64" s="361"/>
      <c r="AM64" s="361"/>
      <c r="AN64" s="361"/>
      <c r="AO64" s="361"/>
      <c r="AP64" s="67">
        <f>SUMPRODUCT((LEN(L63:AO64)-LEN(SUBSTITUTE((UPPER(L63:AO64)),UPPER(AP$53),"")))/LEN(AP$53))</f>
        <v>0</v>
      </c>
      <c r="AQ64" s="67">
        <f>SUMPRODUCT((LEN(L63:AO64)-LEN(SUBSTITUTE((UPPER(L63:AO64)),UPPER(AQ$53),"")))/LEN(AQ$53))</f>
        <v>0</v>
      </c>
      <c r="AR64" s="67">
        <f>SUMPRODUCT((LEN(L63:AO64)-LEN(SUBSTITUTE((UPPER(L63:AO64)),UPPER(AR$53),"")))/LEN(AR$53))</f>
        <v>0</v>
      </c>
      <c r="AS64" s="68">
        <f t="shared" ref="AS64" si="8">SUM(AP64:AR64)</f>
        <v>0</v>
      </c>
      <c r="AT64" s="95" t="str">
        <f>IF(AS64&gt;0, "Yes","No")</f>
        <v>No</v>
      </c>
    </row>
    <row r="65" spans="1:46" ht="14.1" customHeight="1" x14ac:dyDescent="0.3">
      <c r="A65" s="69"/>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67"/>
      <c r="AQ65" s="67"/>
      <c r="AR65" s="67"/>
      <c r="AS65" s="60"/>
      <c r="AT65" s="95"/>
    </row>
    <row r="66" spans="1:46" ht="15.75" customHeight="1" x14ac:dyDescent="0.3">
      <c r="A66" s="70"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0"/>
      <c r="AG66" s="360"/>
      <c r="AH66" s="360"/>
      <c r="AI66" s="360"/>
      <c r="AJ66" s="360"/>
      <c r="AK66" s="360"/>
      <c r="AL66" s="360"/>
      <c r="AM66" s="360"/>
      <c r="AN66" s="360"/>
      <c r="AO66" s="360"/>
      <c r="AP66" s="67"/>
      <c r="AQ66" s="67"/>
      <c r="AR66" s="67"/>
      <c r="AS66" s="60"/>
      <c r="AT66" s="95"/>
    </row>
    <row r="67" spans="1:46" ht="15" x14ac:dyDescent="0.3">
      <c r="A67" s="66"/>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1"/>
      <c r="AG67" s="361"/>
      <c r="AH67" s="361"/>
      <c r="AI67" s="361"/>
      <c r="AJ67" s="361"/>
      <c r="AK67" s="361"/>
      <c r="AL67" s="361"/>
      <c r="AM67" s="361"/>
      <c r="AN67" s="361"/>
      <c r="AO67" s="361"/>
      <c r="AP67" s="67">
        <f>SUMPRODUCT((LEN(L66:AO67)-LEN(SUBSTITUTE((UPPER(L66:AO67)),UPPER(AP$53),"")))/LEN(AP$53))</f>
        <v>0</v>
      </c>
      <c r="AQ67" s="67">
        <f>SUMPRODUCT((LEN(L66:AO67)-LEN(SUBSTITUTE((UPPER(L66:AO67)),UPPER(AQ$53),"")))/LEN(AQ$53))</f>
        <v>0</v>
      </c>
      <c r="AR67" s="67">
        <f>SUMPRODUCT((LEN(L66:AO67)-LEN(SUBSTITUTE((UPPER(L66:AO67)),UPPER(AR$53),"")))/LEN(AR$53))</f>
        <v>0</v>
      </c>
      <c r="AS67" s="68">
        <f t="shared" ref="AS67" si="9">SUM(AP67:AR67)</f>
        <v>0</v>
      </c>
      <c r="AT67" s="95" t="str">
        <f>IF(AS67&gt;0, "Yes","No")</f>
        <v>No</v>
      </c>
    </row>
    <row r="68" spans="1:46" ht="14.1" customHeight="1" x14ac:dyDescent="0.3">
      <c r="A68" s="69"/>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67"/>
      <c r="AQ68" s="67"/>
      <c r="AR68" s="67"/>
      <c r="AS68" s="60"/>
      <c r="AT68" s="95"/>
    </row>
    <row r="69" spans="1:46" ht="15.75" customHeight="1" x14ac:dyDescent="0.3">
      <c r="A69" s="70"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0"/>
      <c r="AG69" s="360"/>
      <c r="AH69" s="360"/>
      <c r="AI69" s="360"/>
      <c r="AJ69" s="360"/>
      <c r="AK69" s="360"/>
      <c r="AL69" s="360"/>
      <c r="AM69" s="360"/>
      <c r="AN69" s="360"/>
      <c r="AO69" s="360"/>
      <c r="AP69" s="67"/>
      <c r="AQ69" s="67"/>
      <c r="AR69" s="67"/>
      <c r="AS69" s="60"/>
      <c r="AT69" s="95"/>
    </row>
    <row r="70" spans="1:46" ht="15" x14ac:dyDescent="0.3">
      <c r="A70" s="66"/>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1"/>
      <c r="AG70" s="361"/>
      <c r="AH70" s="361"/>
      <c r="AI70" s="361"/>
      <c r="AJ70" s="361"/>
      <c r="AK70" s="361"/>
      <c r="AL70" s="361"/>
      <c r="AM70" s="361"/>
      <c r="AN70" s="361"/>
      <c r="AO70" s="361"/>
      <c r="AP70" s="67">
        <f>SUMPRODUCT((LEN(L69:AO70)-LEN(SUBSTITUTE((UPPER(L69:AO70)),UPPER(AP$53),"")))/LEN(AP$53))</f>
        <v>0</v>
      </c>
      <c r="AQ70" s="67">
        <f>SUMPRODUCT((LEN(L69:AO70)-LEN(SUBSTITUTE((UPPER(L69:AO70)),UPPER(AQ$53),"")))/LEN(AQ$53))</f>
        <v>0</v>
      </c>
      <c r="AR70" s="67">
        <f>SUMPRODUCT((LEN(L69:AO70)-LEN(SUBSTITUTE((UPPER(L69:AO70)),UPPER(AR$53),"")))/LEN(AR$53))</f>
        <v>0</v>
      </c>
      <c r="AS70" s="68">
        <f t="shared" ref="AS70" si="10">SUM(AP70:AR70)</f>
        <v>0</v>
      </c>
      <c r="AT70" s="95" t="str">
        <f>IF(AS70&gt;0, "Yes","No")</f>
        <v>No</v>
      </c>
    </row>
    <row r="71" spans="1:46" ht="14.1" customHeight="1" x14ac:dyDescent="0.3">
      <c r="A71" s="69"/>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67"/>
      <c r="AQ71" s="67"/>
      <c r="AR71" s="67"/>
      <c r="AS71" s="60"/>
      <c r="AT71" s="95"/>
    </row>
    <row r="72" spans="1:46" ht="54" customHeight="1" x14ac:dyDescent="0.3">
      <c r="A72" s="70"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0"/>
      <c r="AG72" s="360"/>
      <c r="AH72" s="360"/>
      <c r="AI72" s="360"/>
      <c r="AJ72" s="360"/>
      <c r="AK72" s="360"/>
      <c r="AL72" s="360"/>
      <c r="AM72" s="360"/>
      <c r="AN72" s="360"/>
      <c r="AO72" s="360"/>
      <c r="AP72" s="67"/>
      <c r="AQ72" s="67"/>
      <c r="AR72" s="67"/>
      <c r="AS72" s="60"/>
      <c r="AT72" s="95"/>
    </row>
    <row r="73" spans="1:46" ht="15" x14ac:dyDescent="0.3">
      <c r="A73" s="66"/>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1"/>
      <c r="AG73" s="361"/>
      <c r="AH73" s="361"/>
      <c r="AI73" s="361"/>
      <c r="AJ73" s="361"/>
      <c r="AK73" s="361"/>
      <c r="AL73" s="361"/>
      <c r="AM73" s="361"/>
      <c r="AN73" s="361"/>
      <c r="AO73" s="361"/>
      <c r="AP73" s="67">
        <f>SUMPRODUCT((LEN(L72:AO73)-LEN(SUBSTITUTE((UPPER(L72:AO73)),UPPER(AP$53),"")))/LEN(AP$53))</f>
        <v>0</v>
      </c>
      <c r="AQ73" s="67">
        <f>SUMPRODUCT((LEN(L72:AO73)-LEN(SUBSTITUTE((UPPER(L72:AO73)),UPPER(AQ$53),"")))/LEN(AQ$53))</f>
        <v>0</v>
      </c>
      <c r="AR73" s="67">
        <f>SUMPRODUCT((LEN(L72:AO73)-LEN(SUBSTITUTE((UPPER(L72:AO73)),UPPER(AR$53),"")))/LEN(AR$53))</f>
        <v>0</v>
      </c>
      <c r="AS73" s="68">
        <f t="shared" ref="AS73:AS81" si="11">SUM(AP73:AR73)</f>
        <v>0</v>
      </c>
      <c r="AT73" s="95" t="str">
        <f>IF(AS73&gt;0, "Yes","No")</f>
        <v>No</v>
      </c>
    </row>
    <row r="74" spans="1:46" ht="14.1" customHeight="1" x14ac:dyDescent="0.3">
      <c r="A74" s="69"/>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67"/>
      <c r="AQ74" s="67"/>
      <c r="AR74" s="67"/>
      <c r="AS74" s="68"/>
      <c r="AT74" s="95"/>
    </row>
    <row r="75" spans="1:46" ht="15.75" customHeight="1" x14ac:dyDescent="0.3">
      <c r="A75" s="71" t="s">
        <v>8</v>
      </c>
      <c r="B75" s="379" t="s">
        <v>28</v>
      </c>
      <c r="C75" s="379"/>
      <c r="D75" s="379"/>
      <c r="E75" s="379"/>
      <c r="F75" s="379"/>
      <c r="G75" s="379"/>
      <c r="H75" s="379"/>
      <c r="I75" s="379"/>
      <c r="J75" s="379"/>
      <c r="K75" s="380"/>
      <c r="L75" s="254"/>
      <c r="M75" s="254"/>
      <c r="N75" s="254"/>
      <c r="O75" s="254"/>
      <c r="P75" s="254"/>
      <c r="Q75" s="254"/>
      <c r="R75" s="254"/>
      <c r="S75" s="254"/>
      <c r="T75" s="254"/>
      <c r="U75" s="254"/>
      <c r="V75" s="254"/>
      <c r="W75" s="253"/>
      <c r="X75" s="253"/>
      <c r="Y75" s="253"/>
      <c r="Z75" s="254"/>
      <c r="AA75" s="254"/>
      <c r="AB75" s="254"/>
      <c r="AC75" s="254"/>
      <c r="AD75" s="254"/>
      <c r="AE75" s="254"/>
      <c r="AF75" s="254"/>
      <c r="AG75" s="254"/>
      <c r="AH75" s="254"/>
      <c r="AI75" s="254"/>
      <c r="AJ75" s="254"/>
      <c r="AK75" s="254"/>
      <c r="AL75" s="254"/>
      <c r="AM75" s="254"/>
      <c r="AN75" s="254"/>
      <c r="AO75" s="254"/>
      <c r="AP75" s="67">
        <f>SUMPRODUCT((LEN(L75:AO75)-LEN(SUBSTITUTE((UPPER(L75:AO75)),UPPER(AP$53),"")))/LEN(AP$53))</f>
        <v>0</v>
      </c>
      <c r="AQ75" s="67">
        <f>SUMPRODUCT((LEN(L75:AO76)-LEN(SUBSTITUTE((UPPER(L75:AO76)),UPPER(AQ$53),"")))/LEN(AQ$53))</f>
        <v>0</v>
      </c>
      <c r="AR75" s="67">
        <f>SUMPRODUCT((LEN(L75:AO76)-LEN(SUBSTITUTE((UPPER(L75:AO76)),UPPER(AR$53),"")))/LEN(AR$53))</f>
        <v>0</v>
      </c>
      <c r="AS75" s="68">
        <f t="shared" si="11"/>
        <v>0</v>
      </c>
      <c r="AT75" s="95" t="str">
        <f>IF(AS75&gt;0, "Yes","No")</f>
        <v>No</v>
      </c>
    </row>
    <row r="76" spans="1:46" ht="14.1" customHeight="1" x14ac:dyDescent="0.3">
      <c r="A76" s="69"/>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72"/>
      <c r="AQ76" s="72"/>
      <c r="AR76" s="72"/>
      <c r="AS76" s="68"/>
      <c r="AT76" s="95"/>
    </row>
    <row r="77" spans="1:46" ht="28.5" customHeight="1" x14ac:dyDescent="0.3">
      <c r="A77" s="70"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2"/>
      <c r="AE77" s="362"/>
      <c r="AF77" s="360"/>
      <c r="AG77" s="360"/>
      <c r="AH77" s="360"/>
      <c r="AI77" s="360"/>
      <c r="AJ77" s="360"/>
      <c r="AK77" s="360"/>
      <c r="AL77" s="360"/>
      <c r="AM77" s="360"/>
      <c r="AN77" s="360"/>
      <c r="AO77" s="360"/>
      <c r="AP77" s="67"/>
      <c r="AQ77" s="67"/>
      <c r="AR77" s="67"/>
      <c r="AS77" s="68"/>
      <c r="AT77" s="95"/>
    </row>
    <row r="78" spans="1:46" ht="15" x14ac:dyDescent="0.3">
      <c r="A78" s="66"/>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1"/>
      <c r="AG78" s="361"/>
      <c r="AH78" s="361"/>
      <c r="AI78" s="361"/>
      <c r="AJ78" s="361"/>
      <c r="AK78" s="361"/>
      <c r="AL78" s="361"/>
      <c r="AM78" s="361"/>
      <c r="AN78" s="361"/>
      <c r="AO78" s="361"/>
      <c r="AP78" s="67">
        <f>SUMPRODUCT((LEN(L77:AO78)-LEN(SUBSTITUTE((UPPER(L77:AO78)),UPPER(AP$53),"")))/LEN(AP$53))</f>
        <v>0</v>
      </c>
      <c r="AQ78" s="67">
        <f>SUMPRODUCT((LEN(L77:AO78)-LEN(SUBSTITUTE((UPPER(L77:AO78)),UPPER(AQ$53),"")))/LEN(AQ$53))</f>
        <v>0</v>
      </c>
      <c r="AR78" s="67">
        <f>SUMPRODUCT((LEN(L77:AO78)-LEN(SUBSTITUTE((UPPER(L77:AO78)),UPPER(AR$53),"")))/LEN(AR$53))</f>
        <v>0</v>
      </c>
      <c r="AS78" s="68">
        <f t="shared" si="11"/>
        <v>0</v>
      </c>
      <c r="AT78" s="95" t="str">
        <f>IF(AS78&gt;0, "Yes","No")</f>
        <v>No</v>
      </c>
    </row>
    <row r="79" spans="1:46" ht="14.1" customHeight="1" x14ac:dyDescent="0.3">
      <c r="A79" s="69"/>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72"/>
      <c r="AQ79" s="72"/>
      <c r="AR79" s="72"/>
      <c r="AS79" s="68"/>
      <c r="AT79" s="95"/>
    </row>
    <row r="80" spans="1:46" ht="28.5" customHeight="1" x14ac:dyDescent="0.3">
      <c r="A80" s="70"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1"/>
      <c r="AE80" s="362"/>
      <c r="AF80" s="360"/>
      <c r="AG80" s="360"/>
      <c r="AH80" s="360"/>
      <c r="AI80" s="360"/>
      <c r="AJ80" s="360"/>
      <c r="AK80" s="360"/>
      <c r="AL80" s="360"/>
      <c r="AM80" s="360"/>
      <c r="AN80" s="360"/>
      <c r="AO80" s="360"/>
      <c r="AP80" s="67"/>
      <c r="AQ80" s="67"/>
      <c r="AR80" s="67"/>
      <c r="AS80" s="68"/>
      <c r="AT80" s="95"/>
    </row>
    <row r="81" spans="1:46" ht="15" x14ac:dyDescent="0.3">
      <c r="A81" s="66"/>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1"/>
      <c r="AG81" s="361"/>
      <c r="AH81" s="361"/>
      <c r="AI81" s="361"/>
      <c r="AJ81" s="361"/>
      <c r="AK81" s="361"/>
      <c r="AL81" s="361"/>
      <c r="AM81" s="361"/>
      <c r="AN81" s="361"/>
      <c r="AO81" s="361"/>
      <c r="AP81" s="73">
        <f>SUMPRODUCT((LEN(L80:AO81)-LEN(SUBSTITUTE((UPPER(L80:AO81)),UPPER(AP$53),"")))/LEN(AP$53))</f>
        <v>0</v>
      </c>
      <c r="AQ81" s="74">
        <f>SUMPRODUCT((LEN(L80:AO81)-LEN(SUBSTITUTE((UPPER(L80:AO81)),UPPER(AQ$53),"")))/LEN(AQ$53))</f>
        <v>0</v>
      </c>
      <c r="AR81" s="74">
        <f>SUMPRODUCT((LEN(L80:AO81)-LEN(SUBSTITUTE((UPPER(L80:AO81)),UPPER(AR$53),"")))/LEN(AR$53))</f>
        <v>0</v>
      </c>
      <c r="AS81" s="75">
        <f t="shared" si="11"/>
        <v>0</v>
      </c>
      <c r="AT81" s="95" t="str">
        <f>IF(AS81&gt;0, "Yes","No")</f>
        <v>No</v>
      </c>
    </row>
    <row r="82" spans="1:46" ht="14.1" customHeight="1" thickBot="1" x14ac:dyDescent="0.35">
      <c r="A82" s="76"/>
      <c r="B82" s="371"/>
      <c r="C82" s="371"/>
      <c r="D82" s="371"/>
      <c r="E82" s="371"/>
      <c r="F82" s="371"/>
      <c r="G82" s="371"/>
      <c r="H82" s="371"/>
      <c r="I82" s="371"/>
      <c r="J82" s="371"/>
      <c r="K82" s="372"/>
      <c r="L82" s="77"/>
      <c r="M82" s="77"/>
      <c r="N82" s="77"/>
      <c r="O82" s="77"/>
      <c r="P82" s="77"/>
      <c r="Q82" s="77"/>
      <c r="R82" s="77"/>
      <c r="S82" s="77"/>
      <c r="T82" s="77"/>
      <c r="U82" s="77"/>
      <c r="V82" s="77"/>
      <c r="W82" s="77"/>
      <c r="X82" s="77"/>
      <c r="Y82" s="77"/>
      <c r="Z82" s="77"/>
      <c r="AA82" s="77"/>
      <c r="AB82" s="77"/>
      <c r="AC82" s="77"/>
      <c r="AD82" s="161"/>
      <c r="AE82" s="161"/>
      <c r="AF82" s="161"/>
      <c r="AG82" s="161"/>
      <c r="AH82" s="161"/>
      <c r="AI82" s="161"/>
      <c r="AJ82" s="161"/>
      <c r="AK82" s="161"/>
      <c r="AL82" s="161"/>
      <c r="AM82" s="161"/>
      <c r="AN82" s="77"/>
      <c r="AO82" s="78"/>
      <c r="AP82" s="41">
        <f>SUM(AP55:AP81)</f>
        <v>0</v>
      </c>
      <c r="AQ82" s="41">
        <f t="shared" ref="AQ82:AS82" si="12">SUM(AQ55:AQ81)</f>
        <v>0</v>
      </c>
      <c r="AR82" s="41">
        <f t="shared" si="12"/>
        <v>0</v>
      </c>
      <c r="AS82" s="68">
        <f t="shared" si="12"/>
        <v>0</v>
      </c>
    </row>
    <row r="83" spans="1:46" x14ac:dyDescent="0.3">
      <c r="AR83" s="41"/>
      <c r="AS83" s="41"/>
      <c r="AT83" s="41"/>
    </row>
    <row r="84" spans="1:46" s="79" customFormat="1" ht="13.2" x14ac:dyDescent="0.25">
      <c r="B84" s="79" t="s">
        <v>19</v>
      </c>
      <c r="P84" s="79" t="s">
        <v>20</v>
      </c>
      <c r="AD84" s="163"/>
      <c r="AE84" s="163"/>
      <c r="AF84" s="163"/>
      <c r="AG84" s="163"/>
      <c r="AH84" s="163"/>
      <c r="AI84" s="163"/>
      <c r="AJ84" s="163"/>
      <c r="AK84" s="163"/>
      <c r="AL84" s="163"/>
      <c r="AM84" s="163"/>
      <c r="AP84" s="80" t="str">
        <f>IF(COUNTIF(AT55:AT81,"Yes")=10,"Yes","No")</f>
        <v>No</v>
      </c>
      <c r="AQ84" s="81" t="s">
        <v>126</v>
      </c>
    </row>
    <row r="85" spans="1:46" x14ac:dyDescent="0.3">
      <c r="K85" s="67" t="s">
        <v>58</v>
      </c>
      <c r="L85" s="41">
        <f>SUMPRODUCT((LEN(L54:L82)-LEN(SUBSTITUTE((UPPER(L54:L82)),UPPER($K85),"")))/LEN($K85))</f>
        <v>0</v>
      </c>
      <c r="M85" s="41">
        <f>SUMPRODUCT((LEN(M54:M82)-LEN(SUBSTITUTE((UPPER(M54:M82)),UPPER($K85),"")))/LEN($K85))</f>
        <v>0</v>
      </c>
      <c r="N85" s="41">
        <f t="shared" ref="N85:AO85" si="13">SUMPRODUCT((LEN(N54:N82)-LEN(SUBSTITUTE((UPPER(N54:N82)),UPPER($K85),"")))/LEN($K85))</f>
        <v>0</v>
      </c>
      <c r="O85" s="41">
        <f t="shared" si="13"/>
        <v>0</v>
      </c>
      <c r="P85" s="41">
        <f t="shared" si="13"/>
        <v>0</v>
      </c>
      <c r="Q85" s="41">
        <f t="shared" si="13"/>
        <v>0</v>
      </c>
      <c r="R85" s="41">
        <f t="shared" si="13"/>
        <v>0</v>
      </c>
      <c r="S85" s="41">
        <f t="shared" si="13"/>
        <v>0</v>
      </c>
      <c r="T85" s="41">
        <f t="shared" si="13"/>
        <v>0</v>
      </c>
      <c r="U85" s="41">
        <f t="shared" si="13"/>
        <v>0</v>
      </c>
      <c r="V85" s="41">
        <f t="shared" si="13"/>
        <v>0</v>
      </c>
      <c r="W85" s="41">
        <f t="shared" si="13"/>
        <v>0</v>
      </c>
      <c r="X85" s="41">
        <f t="shared" si="13"/>
        <v>0</v>
      </c>
      <c r="Y85" s="41">
        <f t="shared" si="13"/>
        <v>0</v>
      </c>
      <c r="Z85" s="41">
        <f t="shared" si="13"/>
        <v>0</v>
      </c>
      <c r="AA85" s="41">
        <f t="shared" si="13"/>
        <v>0</v>
      </c>
      <c r="AB85" s="41">
        <f t="shared" si="13"/>
        <v>0</v>
      </c>
      <c r="AC85" s="41">
        <f t="shared" si="13"/>
        <v>0</v>
      </c>
      <c r="AD85" s="124">
        <f t="shared" ref="AD85:AL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ref="AM85" si="15">SUMPRODUCT((LEN(AM54:AM82)-LEN(SUBSTITUTE((UPPER(AM54:AM82)),UPPER($K85),"")))/LEN($K85))</f>
        <v>0</v>
      </c>
      <c r="AN85" s="41">
        <f t="shared" si="13"/>
        <v>0</v>
      </c>
      <c r="AO85" s="41">
        <f t="shared" si="13"/>
        <v>0</v>
      </c>
      <c r="AP85" s="82">
        <f>COUNTIF(L85:AO85,"&gt;0")</f>
        <v>0</v>
      </c>
      <c r="AQ85" s="12" t="s">
        <v>188</v>
      </c>
    </row>
    <row r="86" spans="1:46" x14ac:dyDescent="0.3">
      <c r="K86" s="67" t="s">
        <v>60</v>
      </c>
      <c r="L86" s="41">
        <f>SUMPRODUCT((LEN(L54:L82)-LEN(SUBSTITUTE((UPPER(L54:L82)),UPPER($K86),"")))/LEN($K86))</f>
        <v>0</v>
      </c>
      <c r="M86" s="41">
        <f>SUMPRODUCT((LEN(M54:M82)-LEN(SUBSTITUTE((UPPER(M54:M82)),UPPER($K86),"")))/LEN($K86))</f>
        <v>0</v>
      </c>
      <c r="N86" s="41">
        <f t="shared" ref="N86:AO86" si="16">SUMPRODUCT((LEN(N54:N82)-LEN(SUBSTITUTE((UPPER(N54:N82)),UPPER($K86),"")))/LEN($K86))</f>
        <v>0</v>
      </c>
      <c r="O86" s="41">
        <f t="shared" si="16"/>
        <v>0</v>
      </c>
      <c r="P86" s="41">
        <f t="shared" si="16"/>
        <v>0</v>
      </c>
      <c r="Q86" s="41">
        <f t="shared" si="16"/>
        <v>0</v>
      </c>
      <c r="R86" s="41">
        <f t="shared" si="16"/>
        <v>0</v>
      </c>
      <c r="S86" s="41">
        <f t="shared" si="16"/>
        <v>0</v>
      </c>
      <c r="T86" s="41">
        <f t="shared" si="16"/>
        <v>0</v>
      </c>
      <c r="U86" s="41">
        <f t="shared" si="16"/>
        <v>0</v>
      </c>
      <c r="V86" s="41">
        <f t="shared" si="16"/>
        <v>0</v>
      </c>
      <c r="W86" s="41">
        <f t="shared" si="16"/>
        <v>0</v>
      </c>
      <c r="X86" s="41">
        <f t="shared" si="16"/>
        <v>0</v>
      </c>
      <c r="Y86" s="41">
        <f t="shared" si="16"/>
        <v>0</v>
      </c>
      <c r="Z86" s="41">
        <f t="shared" si="16"/>
        <v>0</v>
      </c>
      <c r="AA86" s="41">
        <f t="shared" si="16"/>
        <v>0</v>
      </c>
      <c r="AB86" s="41">
        <f t="shared" si="16"/>
        <v>0</v>
      </c>
      <c r="AC86" s="41">
        <f t="shared" si="16"/>
        <v>0</v>
      </c>
      <c r="AD86" s="124">
        <f t="shared" ref="AD86:AL86" si="17">SUMPRODUCT((LEN(AD54:AD82)-LEN(SUBSTITUTE((UPPER(AD54:AD82)),UPPER($K86),"")))/LEN($K86))</f>
        <v>0</v>
      </c>
      <c r="AE86" s="124">
        <f t="shared" si="17"/>
        <v>0</v>
      </c>
      <c r="AF86" s="124">
        <f t="shared" si="17"/>
        <v>0</v>
      </c>
      <c r="AG86" s="124">
        <f t="shared" si="17"/>
        <v>0</v>
      </c>
      <c r="AH86" s="124">
        <f t="shared" si="17"/>
        <v>0</v>
      </c>
      <c r="AI86" s="124">
        <f t="shared" si="17"/>
        <v>0</v>
      </c>
      <c r="AJ86" s="124">
        <f t="shared" si="17"/>
        <v>0</v>
      </c>
      <c r="AK86" s="124">
        <f t="shared" si="17"/>
        <v>0</v>
      </c>
      <c r="AL86" s="124">
        <f t="shared" si="17"/>
        <v>0</v>
      </c>
      <c r="AM86" s="124">
        <f t="shared" ref="AM86" si="18">SUMPRODUCT((LEN(AM54:AM82)-LEN(SUBSTITUTE((UPPER(AM54:AM82)),UPPER($K86),"")))/LEN($K86))</f>
        <v>0</v>
      </c>
      <c r="AN86" s="41">
        <f t="shared" si="16"/>
        <v>0</v>
      </c>
      <c r="AO86" s="41">
        <f t="shared" si="16"/>
        <v>0</v>
      </c>
      <c r="AP86" s="82">
        <f>COUNTIF(L86:AO86,"&gt;0")</f>
        <v>0</v>
      </c>
      <c r="AQ86" s="12" t="s">
        <v>187</v>
      </c>
    </row>
    <row r="87" spans="1:46" x14ac:dyDescent="0.3">
      <c r="K87" s="67" t="s">
        <v>59</v>
      </c>
      <c r="L87" s="41">
        <f>SUMPRODUCT((LEN(L54:L82)-LEN(SUBSTITUTE((UPPER(L54:L82)),UPPER($K87),"")))/LEN($K87))</f>
        <v>0</v>
      </c>
      <c r="M87" s="41">
        <f>SUMPRODUCT((LEN(M54:M82)-LEN(SUBSTITUTE((UPPER(M54:M82)),UPPER($K87),"")))/LEN($K87))</f>
        <v>0</v>
      </c>
      <c r="N87" s="41">
        <f t="shared" ref="N87:AO87" si="19">SUMPRODUCT((LEN(N54:N82)-LEN(SUBSTITUTE((UPPER(N54:N82)),UPPER($K87),"")))/LEN($K87))</f>
        <v>0</v>
      </c>
      <c r="O87" s="41">
        <f t="shared" si="19"/>
        <v>0</v>
      </c>
      <c r="P87" s="41">
        <f t="shared" si="19"/>
        <v>0</v>
      </c>
      <c r="Q87" s="41">
        <f t="shared" si="19"/>
        <v>0</v>
      </c>
      <c r="R87" s="41">
        <f t="shared" si="19"/>
        <v>0</v>
      </c>
      <c r="S87" s="41">
        <f t="shared" si="19"/>
        <v>0</v>
      </c>
      <c r="T87" s="41">
        <f t="shared" si="19"/>
        <v>0</v>
      </c>
      <c r="U87" s="41">
        <f t="shared" si="19"/>
        <v>0</v>
      </c>
      <c r="V87" s="41">
        <f t="shared" si="19"/>
        <v>0</v>
      </c>
      <c r="W87" s="41">
        <f t="shared" si="19"/>
        <v>0</v>
      </c>
      <c r="X87" s="41">
        <f t="shared" si="19"/>
        <v>0</v>
      </c>
      <c r="Y87" s="41">
        <f t="shared" si="19"/>
        <v>0</v>
      </c>
      <c r="Z87" s="41">
        <f t="shared" si="19"/>
        <v>0</v>
      </c>
      <c r="AA87" s="41">
        <f t="shared" si="19"/>
        <v>0</v>
      </c>
      <c r="AB87" s="41">
        <f t="shared" si="19"/>
        <v>0</v>
      </c>
      <c r="AC87" s="41">
        <f t="shared" si="19"/>
        <v>0</v>
      </c>
      <c r="AD87" s="124">
        <f t="shared" ref="AD87:AL87" si="20">SUMPRODUCT((LEN(AD54:AD82)-LEN(SUBSTITUTE((UPPER(AD54:AD82)),UPPER($K87),"")))/LEN($K87))</f>
        <v>0</v>
      </c>
      <c r="AE87" s="124">
        <f t="shared" si="20"/>
        <v>0</v>
      </c>
      <c r="AF87" s="124">
        <f t="shared" si="20"/>
        <v>0</v>
      </c>
      <c r="AG87" s="124">
        <f t="shared" si="20"/>
        <v>0</v>
      </c>
      <c r="AH87" s="124">
        <f t="shared" si="20"/>
        <v>0</v>
      </c>
      <c r="AI87" s="124">
        <f t="shared" si="20"/>
        <v>0</v>
      </c>
      <c r="AJ87" s="124">
        <f t="shared" si="20"/>
        <v>0</v>
      </c>
      <c r="AK87" s="124">
        <f t="shared" si="20"/>
        <v>0</v>
      </c>
      <c r="AL87" s="124">
        <f t="shared" si="20"/>
        <v>0</v>
      </c>
      <c r="AM87" s="124">
        <f t="shared" ref="AM87" si="21">SUMPRODUCT((LEN(AM54:AM82)-LEN(SUBSTITUTE((UPPER(AM54:AM82)),UPPER($K87),"")))/LEN($K87))</f>
        <v>0</v>
      </c>
      <c r="AN87" s="41">
        <f t="shared" si="19"/>
        <v>0</v>
      </c>
      <c r="AO87" s="41">
        <f t="shared" si="19"/>
        <v>0</v>
      </c>
      <c r="AP87" s="82">
        <f>COUNTIF(L87:AO87,"&gt;0")</f>
        <v>0</v>
      </c>
      <c r="AQ87" s="12" t="s">
        <v>74</v>
      </c>
    </row>
  </sheetData>
  <sheetProtection password="CDF0" sheet="1" objects="1" scenarios="1" sort="0" autoFilter="0"/>
  <mergeCells count="368">
    <mergeCell ref="AM60:AM61"/>
    <mergeCell ref="AM63:AM64"/>
    <mergeCell ref="AM66:AM67"/>
    <mergeCell ref="AM69:AM70"/>
    <mergeCell ref="AM72:AM73"/>
    <mergeCell ref="AM77:AM78"/>
    <mergeCell ref="AM80:AM81"/>
    <mergeCell ref="AD80:AD81"/>
    <mergeCell ref="AE80:AE81"/>
    <mergeCell ref="AF80:AF81"/>
    <mergeCell ref="AG80:AG81"/>
    <mergeCell ref="AH80:AH81"/>
    <mergeCell ref="AI80:AI81"/>
    <mergeCell ref="AJ80:AJ81"/>
    <mergeCell ref="AK80:AK81"/>
    <mergeCell ref="AL80:AL81"/>
    <mergeCell ref="AD77:AD78"/>
    <mergeCell ref="AE77:AE78"/>
    <mergeCell ref="AF77:AF78"/>
    <mergeCell ref="AG77:AG78"/>
    <mergeCell ref="AH77:AH78"/>
    <mergeCell ref="AI77:AI78"/>
    <mergeCell ref="AJ77:AJ78"/>
    <mergeCell ref="AK77:AK78"/>
    <mergeCell ref="AL77:AL78"/>
    <mergeCell ref="AD72:AD73"/>
    <mergeCell ref="AE72:AE73"/>
    <mergeCell ref="AF72:AF73"/>
    <mergeCell ref="AG72:AG73"/>
    <mergeCell ref="AH72:AH73"/>
    <mergeCell ref="AI72:AI73"/>
    <mergeCell ref="AJ72:AJ73"/>
    <mergeCell ref="AK72:AK73"/>
    <mergeCell ref="AL72:AL73"/>
    <mergeCell ref="AD69:AD70"/>
    <mergeCell ref="AE69:AE70"/>
    <mergeCell ref="AF69:AF70"/>
    <mergeCell ref="AG69:AG70"/>
    <mergeCell ref="AH69:AH70"/>
    <mergeCell ref="AI69:AI70"/>
    <mergeCell ref="AJ69:AJ70"/>
    <mergeCell ref="AK69:AK70"/>
    <mergeCell ref="AL69:AL70"/>
    <mergeCell ref="AD66:AD67"/>
    <mergeCell ref="AE66:AE67"/>
    <mergeCell ref="AF66:AF67"/>
    <mergeCell ref="AG66:AG67"/>
    <mergeCell ref="AH66:AH67"/>
    <mergeCell ref="AI66:AI67"/>
    <mergeCell ref="AJ66:AJ67"/>
    <mergeCell ref="AK66:AK67"/>
    <mergeCell ref="AL66:AL67"/>
    <mergeCell ref="AD63:AD64"/>
    <mergeCell ref="AE63:AE64"/>
    <mergeCell ref="AF63:AF64"/>
    <mergeCell ref="AG63:AG64"/>
    <mergeCell ref="AH63:AH64"/>
    <mergeCell ref="AI63:AI64"/>
    <mergeCell ref="AJ63:AJ64"/>
    <mergeCell ref="AK63:AK64"/>
    <mergeCell ref="AL63:AL64"/>
    <mergeCell ref="AD60:AD61"/>
    <mergeCell ref="AE60:AE61"/>
    <mergeCell ref="AF60:AF61"/>
    <mergeCell ref="AG60:AG61"/>
    <mergeCell ref="AH60:AH61"/>
    <mergeCell ref="AI60:AI61"/>
    <mergeCell ref="AJ60:AJ61"/>
    <mergeCell ref="AK60:AK61"/>
    <mergeCell ref="AL60:AL61"/>
    <mergeCell ref="B79:K79"/>
    <mergeCell ref="B80:K80"/>
    <mergeCell ref="B52:J53"/>
    <mergeCell ref="L80:L81"/>
    <mergeCell ref="M80:M81"/>
    <mergeCell ref="N80:N81"/>
    <mergeCell ref="O80:O81"/>
    <mergeCell ref="B81:K81"/>
    <mergeCell ref="H4:I4"/>
    <mergeCell ref="E5:F5"/>
    <mergeCell ref="L5:N5"/>
    <mergeCell ref="C10:D10"/>
    <mergeCell ref="G10:H10"/>
    <mergeCell ref="B31:H31"/>
    <mergeCell ref="B82:K82"/>
    <mergeCell ref="B54:K54"/>
    <mergeCell ref="B55:K55"/>
    <mergeCell ref="B56:K56"/>
    <mergeCell ref="B57:K57"/>
    <mergeCell ref="B58:K58"/>
    <mergeCell ref="B59:K59"/>
    <mergeCell ref="B60:K60"/>
    <mergeCell ref="B61:K61"/>
    <mergeCell ref="B64:K64"/>
    <mergeCell ref="B65:K65"/>
    <mergeCell ref="B66:K66"/>
    <mergeCell ref="B67:K67"/>
    <mergeCell ref="B68:K68"/>
    <mergeCell ref="B69:K69"/>
    <mergeCell ref="B70:K70"/>
    <mergeCell ref="B71:K71"/>
    <mergeCell ref="B75:K75"/>
    <mergeCell ref="B73:K73"/>
    <mergeCell ref="B62:K62"/>
    <mergeCell ref="B63:K63"/>
    <mergeCell ref="B76:K76"/>
    <mergeCell ref="B77:K77"/>
    <mergeCell ref="B78:K78"/>
    <mergeCell ref="AO80:AO81"/>
    <mergeCell ref="O72:O73"/>
    <mergeCell ref="P72:P73"/>
    <mergeCell ref="AC72:AC73"/>
    <mergeCell ref="AN72:AN73"/>
    <mergeCell ref="AO72:AO73"/>
    <mergeCell ref="AC77:AC78"/>
    <mergeCell ref="AN77:AN78"/>
    <mergeCell ref="AO77:AO78"/>
    <mergeCell ref="V77:V78"/>
    <mergeCell ref="W77:W78"/>
    <mergeCell ref="X77:X78"/>
    <mergeCell ref="Y77:Y78"/>
    <mergeCell ref="Z77:Z78"/>
    <mergeCell ref="AA77:AA78"/>
    <mergeCell ref="W72:W73"/>
    <mergeCell ref="X72:X73"/>
    <mergeCell ref="Y72:Y73"/>
    <mergeCell ref="Z72:Z73"/>
    <mergeCell ref="AA72:AA73"/>
    <mergeCell ref="AB77:AB78"/>
    <mergeCell ref="V80:V81"/>
    <mergeCell ref="W80:W81"/>
    <mergeCell ref="X80:X81"/>
    <mergeCell ref="AO66:AO67"/>
    <mergeCell ref="AC69:AC70"/>
    <mergeCell ref="AN69:AN70"/>
    <mergeCell ref="AO69:AO70"/>
    <mergeCell ref="P60:P61"/>
    <mergeCell ref="AC60:AC61"/>
    <mergeCell ref="AN60:AN61"/>
    <mergeCell ref="AO60:AO61"/>
    <mergeCell ref="AC63:AC64"/>
    <mergeCell ref="AN63:AN64"/>
    <mergeCell ref="AO63:AO64"/>
    <mergeCell ref="AB66:AB67"/>
    <mergeCell ref="V69:V70"/>
    <mergeCell ref="W69:W70"/>
    <mergeCell ref="X69:X70"/>
    <mergeCell ref="Y69:Y70"/>
    <mergeCell ref="Z69:Z70"/>
    <mergeCell ref="AA69:AA70"/>
    <mergeCell ref="AB69:AB70"/>
    <mergeCell ref="Y63:Y64"/>
    <mergeCell ref="AC66:AC67"/>
    <mergeCell ref="AN66:AN67"/>
    <mergeCell ref="V63:V64"/>
    <mergeCell ref="W63:W64"/>
    <mergeCell ref="AB60:AB61"/>
    <mergeCell ref="Y54:Y55"/>
    <mergeCell ref="Z54:Z55"/>
    <mergeCell ref="AA54:AA55"/>
    <mergeCell ref="AB54:AB55"/>
    <mergeCell ref="AC80:AC81"/>
    <mergeCell ref="AN80:AN81"/>
    <mergeCell ref="Z60:Z61"/>
    <mergeCell ref="AA60:AA61"/>
    <mergeCell ref="AD54:AD55"/>
    <mergeCell ref="AE54:AE55"/>
    <mergeCell ref="AF54:AF55"/>
    <mergeCell ref="AG54:AG55"/>
    <mergeCell ref="AH54:AH55"/>
    <mergeCell ref="AI54:AI55"/>
    <mergeCell ref="AJ54:AJ55"/>
    <mergeCell ref="AK54:AK55"/>
    <mergeCell ref="AL54:AL55"/>
    <mergeCell ref="AD57:AD58"/>
    <mergeCell ref="AE57:AE58"/>
    <mergeCell ref="AF57:AF58"/>
    <mergeCell ref="AG57:AG58"/>
    <mergeCell ref="AH57:AH58"/>
    <mergeCell ref="AI57:AI58"/>
    <mergeCell ref="X63:X64"/>
    <mergeCell ref="V72:V73"/>
    <mergeCell ref="Y80:Y81"/>
    <mergeCell ref="Z80:Z81"/>
    <mergeCell ref="AA80:AA81"/>
    <mergeCell ref="AB80:AB81"/>
    <mergeCell ref="AB72:AB73"/>
    <mergeCell ref="V66:V67"/>
    <mergeCell ref="W66:W67"/>
    <mergeCell ref="AB63:AB64"/>
    <mergeCell ref="X66:X67"/>
    <mergeCell ref="Y66:Y67"/>
    <mergeCell ref="Z66:Z67"/>
    <mergeCell ref="AA66:AA67"/>
    <mergeCell ref="Z63:Z64"/>
    <mergeCell ref="AA63:AA64"/>
    <mergeCell ref="U80:U81"/>
    <mergeCell ref="U77:U78"/>
    <mergeCell ref="U72:U73"/>
    <mergeCell ref="U69:U70"/>
    <mergeCell ref="U66:U67"/>
    <mergeCell ref="S80:S81"/>
    <mergeCell ref="O57:O58"/>
    <mergeCell ref="P57:P58"/>
    <mergeCell ref="Q57:Q58"/>
    <mergeCell ref="T77:T78"/>
    <mergeCell ref="T72:T73"/>
    <mergeCell ref="T80:T81"/>
    <mergeCell ref="T60:T61"/>
    <mergeCell ref="Q66:Q67"/>
    <mergeCell ref="Q60:Q61"/>
    <mergeCell ref="R60:R61"/>
    <mergeCell ref="O66:O67"/>
    <mergeCell ref="P66:P67"/>
    <mergeCell ref="R69:R70"/>
    <mergeCell ref="S69:S70"/>
    <mergeCell ref="T69:T70"/>
    <mergeCell ref="T66:T67"/>
    <mergeCell ref="U60:U61"/>
    <mergeCell ref="P77:P78"/>
    <mergeCell ref="S77:S78"/>
    <mergeCell ref="Q72:Q73"/>
    <mergeCell ref="R72:R73"/>
    <mergeCell ref="S72:S73"/>
    <mergeCell ref="L77:L78"/>
    <mergeCell ref="M77:M78"/>
    <mergeCell ref="N77:N78"/>
    <mergeCell ref="O77:O78"/>
    <mergeCell ref="L72:L73"/>
    <mergeCell ref="M72:M73"/>
    <mergeCell ref="N72:N73"/>
    <mergeCell ref="P80:P81"/>
    <mergeCell ref="Q80:Q81"/>
    <mergeCell ref="R80:R81"/>
    <mergeCell ref="M69:M70"/>
    <mergeCell ref="N69:N70"/>
    <mergeCell ref="O54:O55"/>
    <mergeCell ref="P54:P55"/>
    <mergeCell ref="Q54:Q55"/>
    <mergeCell ref="R54:R55"/>
    <mergeCell ref="Q77:Q78"/>
    <mergeCell ref="R77:R78"/>
    <mergeCell ref="S54:S55"/>
    <mergeCell ref="S60:S61"/>
    <mergeCell ref="L60:L61"/>
    <mergeCell ref="M66:M67"/>
    <mergeCell ref="N66:N67"/>
    <mergeCell ref="L54:L55"/>
    <mergeCell ref="L57:L58"/>
    <mergeCell ref="M57:M58"/>
    <mergeCell ref="N57:N58"/>
    <mergeCell ref="O60:O61"/>
    <mergeCell ref="M60:M61"/>
    <mergeCell ref="N60:N61"/>
    <mergeCell ref="R57:R58"/>
    <mergeCell ref="S57:S58"/>
    <mergeCell ref="R66:R67"/>
    <mergeCell ref="S66:S67"/>
    <mergeCell ref="AP52:AR52"/>
    <mergeCell ref="AO54:AO55"/>
    <mergeCell ref="AC57:AC58"/>
    <mergeCell ref="AN57:AN58"/>
    <mergeCell ref="AO57:AO58"/>
    <mergeCell ref="M54:M55"/>
    <mergeCell ref="N54:N55"/>
    <mergeCell ref="B74:K74"/>
    <mergeCell ref="R63:R64"/>
    <mergeCell ref="S63:S64"/>
    <mergeCell ref="T63:T64"/>
    <mergeCell ref="U63:U64"/>
    <mergeCell ref="L63:L64"/>
    <mergeCell ref="M63:M64"/>
    <mergeCell ref="N63:N64"/>
    <mergeCell ref="O63:O64"/>
    <mergeCell ref="P63:P64"/>
    <mergeCell ref="Q63:Q64"/>
    <mergeCell ref="B72:K72"/>
    <mergeCell ref="O69:O70"/>
    <mergeCell ref="P69:P70"/>
    <mergeCell ref="Q69:Q70"/>
    <mergeCell ref="L66:L67"/>
    <mergeCell ref="L69:L70"/>
    <mergeCell ref="W54:W55"/>
    <mergeCell ref="X54:X55"/>
    <mergeCell ref="T54:T55"/>
    <mergeCell ref="T57:T58"/>
    <mergeCell ref="U57:U58"/>
    <mergeCell ref="U54:U55"/>
    <mergeCell ref="AP54:AR54"/>
    <mergeCell ref="AC54:AC55"/>
    <mergeCell ref="AN54:AN55"/>
    <mergeCell ref="Y57:Y58"/>
    <mergeCell ref="Z57:Z58"/>
    <mergeCell ref="AA57:AA58"/>
    <mergeCell ref="AB57:AB58"/>
    <mergeCell ref="AJ57:AJ58"/>
    <mergeCell ref="AK57:AK58"/>
    <mergeCell ref="AL57:AL58"/>
    <mergeCell ref="AM54:AM55"/>
    <mergeCell ref="AM57:AM58"/>
    <mergeCell ref="V60:V61"/>
    <mergeCell ref="W60:W61"/>
    <mergeCell ref="X60:X61"/>
    <mergeCell ref="Y60:Y61"/>
    <mergeCell ref="S22:Y22"/>
    <mergeCell ref="S23:Y23"/>
    <mergeCell ref="S24:Y24"/>
    <mergeCell ref="S25:Y25"/>
    <mergeCell ref="S26:Y26"/>
    <mergeCell ref="S27:Y27"/>
    <mergeCell ref="S28:Y28"/>
    <mergeCell ref="S29:Y29"/>
    <mergeCell ref="S30:Y30"/>
    <mergeCell ref="S31:Y31"/>
    <mergeCell ref="S32:Y32"/>
    <mergeCell ref="S33:Y33"/>
    <mergeCell ref="S34:Y34"/>
    <mergeCell ref="S35:Y35"/>
    <mergeCell ref="S36:Y36"/>
    <mergeCell ref="V57:V58"/>
    <mergeCell ref="W57:W58"/>
    <mergeCell ref="X57:X58"/>
    <mergeCell ref="V54:V55"/>
    <mergeCell ref="S39:Y40"/>
    <mergeCell ref="S38:Y38"/>
    <mergeCell ref="B1:O1"/>
    <mergeCell ref="B30:L30"/>
    <mergeCell ref="B14:L14"/>
    <mergeCell ref="B15:L15"/>
    <mergeCell ref="B16:L16"/>
    <mergeCell ref="B17:L17"/>
    <mergeCell ref="B18:L18"/>
    <mergeCell ref="B19:L19"/>
    <mergeCell ref="C3:D3"/>
    <mergeCell ref="C4:D4"/>
    <mergeCell ref="C6:I6"/>
    <mergeCell ref="H2:J2"/>
    <mergeCell ref="C2:E2"/>
    <mergeCell ref="M2:O2"/>
    <mergeCell ref="B23:L23"/>
    <mergeCell ref="B24:L24"/>
    <mergeCell ref="B25:L25"/>
    <mergeCell ref="B26:L26"/>
    <mergeCell ref="B27:L27"/>
    <mergeCell ref="B28:L28"/>
    <mergeCell ref="B29:L29"/>
    <mergeCell ref="S17:Y17"/>
    <mergeCell ref="S18:Y18"/>
    <mergeCell ref="S4:Y4"/>
    <mergeCell ref="S5:Y5"/>
    <mergeCell ref="S6:Y6"/>
    <mergeCell ref="R3:AA3"/>
    <mergeCell ref="Q1:AB1"/>
    <mergeCell ref="AV8:BC8"/>
    <mergeCell ref="L8:O8"/>
    <mergeCell ref="L9:O9"/>
    <mergeCell ref="S37:Y37"/>
    <mergeCell ref="B20:L20"/>
    <mergeCell ref="B21:L21"/>
    <mergeCell ref="B22:L22"/>
    <mergeCell ref="E8:H8"/>
    <mergeCell ref="E9:H9"/>
    <mergeCell ref="M10:N10"/>
    <mergeCell ref="B13:H13"/>
    <mergeCell ref="M4:O4"/>
    <mergeCell ref="M3:O3"/>
    <mergeCell ref="H3:I3"/>
    <mergeCell ref="N6:O6"/>
  </mergeCells>
  <conditionalFormatting sqref="M46">
    <cfRule type="cellIs" dxfId="399" priority="28" operator="equal">
      <formula>"Clinical"</formula>
    </cfRule>
    <cfRule type="colorScale" priority="29">
      <colorScale>
        <cfvo type="min"/>
        <cfvo type="max"/>
        <color rgb="FFFF7128"/>
        <color rgb="FFFFEF9C"/>
      </colorScale>
    </cfRule>
  </conditionalFormatting>
  <conditionalFormatting sqref="M41">
    <cfRule type="cellIs" dxfId="398" priority="27" operator="greaterThan">
      <formula>15</formula>
    </cfRule>
  </conditionalFormatting>
  <conditionalFormatting sqref="N46">
    <cfRule type="cellIs" dxfId="397" priority="25" operator="equal">
      <formula>"Clinical"</formula>
    </cfRule>
    <cfRule type="colorScale" priority="26">
      <colorScale>
        <cfvo type="min"/>
        <cfvo type="max"/>
        <color rgb="FFFF7128"/>
        <color rgb="FFFFEF9C"/>
      </colorScale>
    </cfRule>
  </conditionalFormatting>
  <conditionalFormatting sqref="O41:O45 O14:O30">
    <cfRule type="cellIs" dxfId="396" priority="20" operator="lessThan">
      <formula>0</formula>
    </cfRule>
    <cfRule type="cellIs" dxfId="395" priority="21" operator="greaterThan">
      <formula>0</formula>
    </cfRule>
  </conditionalFormatting>
  <conditionalFormatting sqref="O46 O32:O38">
    <cfRule type="cellIs" dxfId="394" priority="18" operator="equal">
      <formula>"+"</formula>
    </cfRule>
    <cfRule type="cellIs" dxfId="393" priority="19" operator="equal">
      <formula>"-"</formula>
    </cfRule>
  </conditionalFormatting>
  <conditionalFormatting sqref="S25">
    <cfRule type="expression" dxfId="392" priority="8">
      <formula>$R$24=1</formula>
    </cfRule>
  </conditionalFormatting>
  <conditionalFormatting sqref="S28">
    <cfRule type="expression" dxfId="391" priority="9">
      <formula>$R$27=1</formula>
    </cfRule>
  </conditionalFormatting>
  <conditionalFormatting sqref="S37">
    <cfRule type="expression" dxfId="390" priority="10">
      <formula>$R$36=1</formula>
    </cfRule>
  </conditionalFormatting>
  <conditionalFormatting sqref="S39">
    <cfRule type="expression" dxfId="389" priority="11">
      <formula>$B$27=1</formula>
    </cfRule>
  </conditionalFormatting>
  <conditionalFormatting sqref="O41:O45 O14:O30">
    <cfRule type="cellIs" priority="6" stopIfTrue="1" operator="equal">
      <formula>" "</formula>
    </cfRule>
  </conditionalFormatting>
  <conditionalFormatting sqref="M43">
    <cfRule type="cellIs" dxfId="388" priority="5" operator="greaterThan">
      <formula>15</formula>
    </cfRule>
  </conditionalFormatting>
  <conditionalFormatting sqref="M44 M126">
    <cfRule type="cellIs" dxfId="387" priority="4" operator="greaterThan">
      <formula>15</formula>
    </cfRule>
  </conditionalFormatting>
  <conditionalFormatting sqref="H3:I3 M3:O3">
    <cfRule type="expression" dxfId="386" priority="1" stopIfTrue="1">
      <formula>AND($H$3&lt;&gt;"",$M$3&lt;&gt;"")</formula>
    </cfRule>
    <cfRule type="expression" dxfId="385" priority="2">
      <formula>OR($N$14&lt;&gt;"",$G$10&lt;&gt;"",$H$3&lt;&gt;"",$M$3&lt;&gt;"")</formula>
    </cfRule>
  </conditionalFormatting>
  <dataValidations count="14">
    <dataValidation type="list" allowBlank="1" showErrorMessage="1" errorTitle="Choose y or n" error="y - yes_x000a_n - no" promptTitle="Please choose Yes or No" prompt="Please choose Yes or No" sqref="M32:N38" xr:uid="{00000000-0002-0000-0600-000000000000}">
      <formula1>"y,n,Y,N"</formula1>
    </dataValidation>
    <dataValidation type="list" allowBlank="1" showInputMessage="1" showErrorMessage="1" sqref="E5" xr:uid="{00000000-0002-0000-0600-000001000000}">
      <formula1>Language</formula1>
    </dataValidation>
    <dataValidation type="list" allowBlank="1" showInputMessage="1" showErrorMessage="1" sqref="H4" xr:uid="{00000000-0002-0000-0600-000002000000}">
      <formula1>Gender</formula1>
    </dataValidation>
    <dataValidation type="list" allowBlank="1" showInputMessage="1" showErrorMessage="1" sqref="E8:E9" xr:uid="{00000000-0002-0000-0600-000003000000}">
      <formula1>ReferralSource</formula1>
    </dataValidation>
    <dataValidation type="list" allowBlank="1" showInputMessage="1" showErrorMessage="1" sqref="L8" xr:uid="{00000000-0002-0000-0600-000004000000}">
      <formula1>TraumaGeneral</formula1>
    </dataValidation>
    <dataValidation type="list" allowBlank="1" showInputMessage="1" showErrorMessage="1" sqref="L9" xr:uid="{00000000-0002-0000-0600-000005000000}">
      <formula1>TraumaSpecific</formula1>
    </dataValidation>
    <dataValidation type="list" allowBlank="1" showInputMessage="1" showErrorMessage="1" sqref="M10" xr:uid="{00000000-0002-0000-0600-000006000000}">
      <formula1>Location</formula1>
    </dataValidation>
    <dataValidation type="list" allowBlank="1" showInputMessage="1" showErrorMessage="1" sqref="M3:O3" xr:uid="{00000000-0002-0000-0600-000007000000}">
      <formula1>ClosureStatus</formula1>
    </dataValidation>
    <dataValidation type="list" allowBlank="1" showInputMessage="1" showErrorMessage="1" sqref="C6" xr:uid="{00000000-0002-0000-0600-000008000000}">
      <formula1>Household</formula1>
    </dataValidation>
    <dataValidation type="list" allowBlank="1" showInputMessage="1" showErrorMessage="1" sqref="S4:S6" xr:uid="{00000000-0002-0000-0600-000009000000}">
      <formula1>SystemInvolvement</formula1>
    </dataValidation>
    <dataValidation type="list" allowBlank="1" showInputMessage="1" showErrorMessage="1" sqref="S17" xr:uid="{00000000-0002-0000-0600-00000A000000}">
      <formula1>Hispanic</formula1>
    </dataValidation>
    <dataValidation type="list" allowBlank="1" showInputMessage="1" showErrorMessage="1" error="Enter the number 1 if applicable. Otherwise leave blank." sqref="R22:R24 R26:R27 R29:R36 R38" xr:uid="{00000000-0002-0000-0600-00000B000000}">
      <formula1>"1"</formula1>
    </dataValidation>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600-00000C000000}">
      <formula1>0</formula1>
      <formula2>3</formula2>
    </dataValidation>
    <dataValidation type="date" allowBlank="1" showInputMessage="1" showErrorMessage="1" errorTitle="Enter valid date" error="Must be between 1/1/1990 and 12/31/2030" sqref="C3:D3 C10:D10 G10:H10 H3:I3" xr:uid="{00000000-0002-0000-0600-00000D000000}">
      <formula1>32874</formula1>
      <formula2>47848</formula2>
    </dataValidation>
  </dataValidations>
  <hyperlinks>
    <hyperlink ref="A1" location="Navigate!A1" display="*" xr:uid="{00000000-0004-0000-06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ignoredErrors>
    <ignoredError sqref="O42" formula="1"/>
    <ignoredError sqref="M43:N45" formulaRange="1"/>
  </ignoredErrors>
  <legacyDrawing r:id="rId2"/>
  <extLst>
    <ext xmlns:x14="http://schemas.microsoft.com/office/spreadsheetml/2009/9/main" uri="{78C0D931-6437-407d-A8EE-F0AAD7539E65}">
      <x14:conditionalFormattings>
        <x14:conditionalFormatting xmlns:xm="http://schemas.microsoft.com/office/excel/2006/main">
          <x14:cfRule type="expression" priority="30" id="{4C5D9139-FA6B-4557-89DD-8FB23DA17A09}">
            <xm:f>$S$17=lists!$F$33</xm:f>
            <x14:dxf>
              <fill>
                <patternFill>
                  <bgColor rgb="FFFFFF99"/>
                </patternFill>
              </fill>
            </x14:dxf>
          </x14:cfRule>
          <xm:sqref>S18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83" priority="23" operator="equal">
      <formula>"Clinical"</formula>
    </cfRule>
    <cfRule type="colorScale" priority="24">
      <colorScale>
        <cfvo type="min"/>
        <cfvo type="max"/>
        <color rgb="FFFF7128"/>
        <color rgb="FFFFEF9C"/>
      </colorScale>
    </cfRule>
  </conditionalFormatting>
  <conditionalFormatting sqref="M41">
    <cfRule type="cellIs" dxfId="382" priority="22" operator="greaterThan">
      <formula>15</formula>
    </cfRule>
  </conditionalFormatting>
  <conditionalFormatting sqref="N46">
    <cfRule type="cellIs" dxfId="381" priority="20" operator="equal">
      <formula>"Clinical"</formula>
    </cfRule>
    <cfRule type="colorScale" priority="21">
      <colorScale>
        <cfvo type="min"/>
        <cfvo type="max"/>
        <color rgb="FFFF7128"/>
        <color rgb="FFFFEF9C"/>
      </colorScale>
    </cfRule>
  </conditionalFormatting>
  <conditionalFormatting sqref="O41:O45 O14:O30">
    <cfRule type="cellIs" dxfId="380" priority="18" operator="lessThan">
      <formula>0</formula>
    </cfRule>
    <cfRule type="cellIs" dxfId="379" priority="19" operator="greaterThan">
      <formula>0</formula>
    </cfRule>
  </conditionalFormatting>
  <conditionalFormatting sqref="O46 O32:O38">
    <cfRule type="cellIs" dxfId="378" priority="16" operator="equal">
      <formula>"+"</formula>
    </cfRule>
    <cfRule type="cellIs" dxfId="377" priority="17" operator="equal">
      <formula>"-"</formula>
    </cfRule>
  </conditionalFormatting>
  <conditionalFormatting sqref="O41:O45 O14:O30">
    <cfRule type="cellIs" priority="10" stopIfTrue="1" operator="equal">
      <formula>" "</formula>
    </cfRule>
  </conditionalFormatting>
  <conditionalFormatting sqref="M43">
    <cfRule type="cellIs" dxfId="376" priority="9" operator="greaterThan">
      <formula>15</formula>
    </cfRule>
  </conditionalFormatting>
  <conditionalFormatting sqref="M44 M126">
    <cfRule type="cellIs" dxfId="375" priority="8" operator="greaterThan">
      <formula>15</formula>
    </cfRule>
  </conditionalFormatting>
  <conditionalFormatting sqref="S25">
    <cfRule type="expression" dxfId="374" priority="3">
      <formula>$R$24=1</formula>
    </cfRule>
  </conditionalFormatting>
  <conditionalFormatting sqref="S28">
    <cfRule type="expression" dxfId="373" priority="4">
      <formula>$R$27=1</formula>
    </cfRule>
  </conditionalFormatting>
  <conditionalFormatting sqref="S37">
    <cfRule type="expression" dxfId="372" priority="5">
      <formula>$R$36=1</formula>
    </cfRule>
  </conditionalFormatting>
  <conditionalFormatting sqref="S39">
    <cfRule type="expression" dxfId="371" priority="6">
      <formula>$B$27=1</formula>
    </cfRule>
  </conditionalFormatting>
  <conditionalFormatting sqref="H3:I3 M3:O3">
    <cfRule type="expression" dxfId="370" priority="1" stopIfTrue="1">
      <formula>AND($H$3&lt;&gt;"",$M$3&lt;&gt;"")</formula>
    </cfRule>
    <cfRule type="expression" dxfId="369"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700-000000000000}">
      <formula1>0</formula1>
      <formula2>3</formula2>
    </dataValidation>
    <dataValidation type="list" allowBlank="1" showInputMessage="1" showErrorMessage="1" error="Enter the number 1 if applicable. Otherwise leave blank." sqref="R22:R24 R26:R27 R29:R36 R38" xr:uid="{00000000-0002-0000-0700-000001000000}">
      <formula1>"1"</formula1>
    </dataValidation>
    <dataValidation type="list" allowBlank="1" showInputMessage="1" showErrorMessage="1" sqref="S17" xr:uid="{00000000-0002-0000-0700-000002000000}">
      <formula1>Hispanic</formula1>
    </dataValidation>
    <dataValidation type="list" allowBlank="1" showInputMessage="1" showErrorMessage="1" sqref="S4:S6" xr:uid="{00000000-0002-0000-0700-000003000000}">
      <formula1>SystemInvolvement</formula1>
    </dataValidation>
    <dataValidation type="list" allowBlank="1" showInputMessage="1" showErrorMessage="1" sqref="C6" xr:uid="{00000000-0002-0000-0700-000004000000}">
      <formula1>Household</formula1>
    </dataValidation>
    <dataValidation type="list" allowBlank="1" showInputMessage="1" showErrorMessage="1" sqref="M3:O3" xr:uid="{00000000-0002-0000-0700-000005000000}">
      <formula1>ClosureStatus</formula1>
    </dataValidation>
    <dataValidation type="list" allowBlank="1" showInputMessage="1" showErrorMessage="1" sqref="M10" xr:uid="{00000000-0002-0000-0700-000006000000}">
      <formula1>Location</formula1>
    </dataValidation>
    <dataValidation type="list" allowBlank="1" showInputMessage="1" showErrorMessage="1" sqref="L9" xr:uid="{00000000-0002-0000-0700-000007000000}">
      <formula1>TraumaSpecific</formula1>
    </dataValidation>
    <dataValidation type="list" allowBlank="1" showInputMessage="1" showErrorMessage="1" sqref="L8" xr:uid="{00000000-0002-0000-0700-000008000000}">
      <formula1>TraumaGeneral</formula1>
    </dataValidation>
    <dataValidation type="list" allowBlank="1" showInputMessage="1" showErrorMessage="1" sqref="E8:E9" xr:uid="{00000000-0002-0000-0700-000009000000}">
      <formula1>ReferralSource</formula1>
    </dataValidation>
    <dataValidation type="list" allowBlank="1" showInputMessage="1" showErrorMessage="1" sqref="H4" xr:uid="{00000000-0002-0000-0700-00000A000000}">
      <formula1>Gender</formula1>
    </dataValidation>
    <dataValidation type="list" allowBlank="1" showInputMessage="1" showErrorMessage="1" sqref="E5" xr:uid="{00000000-0002-0000-0700-00000B000000}">
      <formula1>Language</formula1>
    </dataValidation>
    <dataValidation type="list" allowBlank="1" showErrorMessage="1" errorTitle="Choose y or n" error="y - yes_x000a_n - no" promptTitle="Please choose Yes or No" prompt="Please choose Yes or No" sqref="M32:N38" xr:uid="{00000000-0002-0000-0700-00000C000000}">
      <formula1>"y,n,Y,N"</formula1>
    </dataValidation>
    <dataValidation type="date" allowBlank="1" showInputMessage="1" showErrorMessage="1" errorTitle="Enter valid date" error="Must be between 1/1/1990 and 12/31/2030" sqref="C3:D3 C10:D10 G10:H10 H3:I3" xr:uid="{00000000-0002-0000-0700-00000D000000}">
      <formula1>32874</formula1>
      <formula2>47848</formula2>
    </dataValidation>
  </dataValidations>
  <hyperlinks>
    <hyperlink ref="A1" location="Navigate!A1" display="*" xr:uid="{00000000-0004-0000-07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1" id="{2C1A6C36-FB35-487B-90EC-6B28D0900072}">
            <xm:f>$S$17=lists!$F$33</xm:f>
            <x14:dxf>
              <fill>
                <patternFill>
                  <bgColor rgb="FFFFFF99"/>
                </patternFill>
              </fill>
            </x14:dxf>
          </x14:cfRule>
          <xm:sqref>S18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87"/>
  <sheetViews>
    <sheetView zoomScale="110" zoomScaleNormal="110" workbookViewId="0">
      <pane ySplit="2" topLeftCell="A3" activePane="bottomLeft" state="frozen"/>
      <selection pane="bottomLeft" activeCell="B1" sqref="B1:O1"/>
    </sheetView>
  </sheetViews>
  <sheetFormatPr defaultColWidth="12.109375" defaultRowHeight="14.4" x14ac:dyDescent="0.3"/>
  <cols>
    <col min="1" max="1" width="5.88671875" style="95" customWidth="1"/>
    <col min="2" max="3" width="6.6640625" style="95" customWidth="1"/>
    <col min="4" max="4" width="5.6640625" style="95" customWidth="1"/>
    <col min="5" max="6" width="6.6640625" style="95" customWidth="1"/>
    <col min="7" max="7" width="5.6640625" style="95" customWidth="1"/>
    <col min="8" max="8" width="7" style="95" customWidth="1"/>
    <col min="9" max="10" width="7.6640625" style="95" customWidth="1"/>
    <col min="11" max="11" width="8" style="95" customWidth="1"/>
    <col min="12" max="15" width="6.6640625" style="95" customWidth="1"/>
    <col min="16" max="41" width="6.33203125" style="95" customWidth="1"/>
    <col min="42" max="44" width="5.33203125" style="95" customWidth="1"/>
    <col min="45" max="47" width="4.88671875" style="95" customWidth="1"/>
    <col min="48" max="48" width="9.6640625" style="95" hidden="1" customWidth="1"/>
    <col min="49" max="54" width="12.109375" style="95" hidden="1" customWidth="1"/>
    <col min="55" max="16384" width="12.109375" style="95"/>
  </cols>
  <sheetData>
    <row r="1" spans="1:50" ht="15" customHeight="1" x14ac:dyDescent="0.3">
      <c r="A1" s="239" t="s">
        <v>130</v>
      </c>
      <c r="B1" s="346" t="s">
        <v>121</v>
      </c>
      <c r="C1" s="346"/>
      <c r="D1" s="346"/>
      <c r="E1" s="346"/>
      <c r="F1" s="346"/>
      <c r="G1" s="346"/>
      <c r="H1" s="346"/>
      <c r="I1" s="346"/>
      <c r="J1" s="346"/>
      <c r="K1" s="346"/>
      <c r="L1" s="346"/>
      <c r="M1" s="346"/>
      <c r="N1" s="346"/>
      <c r="O1" s="347"/>
      <c r="Q1" s="324" t="s">
        <v>277</v>
      </c>
      <c r="R1" s="325"/>
      <c r="S1" s="325"/>
      <c r="T1" s="325"/>
      <c r="U1" s="325"/>
      <c r="V1" s="325"/>
      <c r="W1" s="325"/>
      <c r="X1" s="325"/>
      <c r="Y1" s="325"/>
      <c r="Z1" s="325"/>
      <c r="AA1" s="325"/>
      <c r="AB1" s="326"/>
      <c r="AC1" s="234"/>
      <c r="AD1" s="234"/>
      <c r="AE1" s="234"/>
      <c r="AF1" s="234"/>
      <c r="AG1" s="234"/>
      <c r="AH1" s="234"/>
      <c r="AI1" s="234"/>
      <c r="AJ1" s="234"/>
      <c r="AK1" s="234"/>
      <c r="AL1" s="234"/>
      <c r="AM1" s="234"/>
      <c r="AN1" s="234"/>
      <c r="AO1" s="235"/>
    </row>
    <row r="2" spans="1:50" x14ac:dyDescent="0.3">
      <c r="A2" s="94"/>
      <c r="B2" s="96" t="s">
        <v>63</v>
      </c>
      <c r="C2" s="351"/>
      <c r="D2" s="351"/>
      <c r="E2" s="351"/>
      <c r="F2" s="97"/>
      <c r="G2" s="96" t="s">
        <v>64</v>
      </c>
      <c r="H2" s="351"/>
      <c r="I2" s="351"/>
      <c r="J2" s="351"/>
      <c r="K2" s="98"/>
      <c r="L2" s="96" t="s">
        <v>71</v>
      </c>
      <c r="M2" s="352"/>
      <c r="N2" s="352"/>
      <c r="O2" s="353"/>
      <c r="Q2" s="228"/>
      <c r="R2" s="229"/>
      <c r="S2" s="229"/>
      <c r="T2" s="229"/>
      <c r="U2" s="229"/>
      <c r="V2" s="229"/>
      <c r="W2" s="229"/>
      <c r="X2" s="229"/>
      <c r="Y2" s="229"/>
      <c r="Z2" s="229"/>
      <c r="AA2" s="229"/>
      <c r="AB2" s="230"/>
    </row>
    <row r="3" spans="1:50" x14ac:dyDescent="0.3">
      <c r="A3" s="99"/>
      <c r="B3" s="100" t="s">
        <v>73</v>
      </c>
      <c r="C3" s="350"/>
      <c r="D3" s="350"/>
      <c r="E3" s="101"/>
      <c r="F3" s="101"/>
      <c r="G3" s="100" t="s">
        <v>72</v>
      </c>
      <c r="H3" s="340"/>
      <c r="I3" s="340"/>
      <c r="J3" s="101"/>
      <c r="K3" s="101"/>
      <c r="L3" s="100" t="s">
        <v>78</v>
      </c>
      <c r="M3" s="338"/>
      <c r="N3" s="338"/>
      <c r="O3" s="339"/>
      <c r="Q3" s="228"/>
      <c r="R3" s="323" t="s">
        <v>285</v>
      </c>
      <c r="S3" s="323"/>
      <c r="T3" s="323"/>
      <c r="U3" s="323"/>
      <c r="V3" s="323"/>
      <c r="W3" s="323"/>
      <c r="X3" s="323"/>
      <c r="Y3" s="323"/>
      <c r="Z3" s="323"/>
      <c r="AA3" s="323"/>
      <c r="AB3" s="230"/>
      <c r="AV3" s="95" t="s">
        <v>238</v>
      </c>
    </row>
    <row r="4" spans="1:50" x14ac:dyDescent="0.3">
      <c r="A4" s="99"/>
      <c r="B4" s="100" t="s">
        <v>69</v>
      </c>
      <c r="C4" s="340"/>
      <c r="D4" s="351"/>
      <c r="E4" s="267" t="str">
        <f>IF(OR(C3="",C4=""),"",ROUNDDOWN((C3-C4)/365.25,0))</f>
        <v/>
      </c>
      <c r="F4" s="101"/>
      <c r="G4" s="100" t="s">
        <v>65</v>
      </c>
      <c r="H4" s="338"/>
      <c r="I4" s="338"/>
      <c r="J4" s="102"/>
      <c r="K4" s="102"/>
      <c r="L4" s="100" t="s">
        <v>236</v>
      </c>
      <c r="M4" s="336" t="str">
        <f>IF('Clinician Summary'!$D$1="","",'Clinician Summary'!$D$1&amp;", "&amp;'Clinician Summary'!$I$1)</f>
        <v/>
      </c>
      <c r="N4" s="336"/>
      <c r="O4" s="337"/>
      <c r="Q4" s="228"/>
      <c r="R4" s="229">
        <v>1</v>
      </c>
      <c r="S4" s="320"/>
      <c r="T4" s="321"/>
      <c r="U4" s="321"/>
      <c r="V4" s="321"/>
      <c r="W4" s="321"/>
      <c r="X4" s="321"/>
      <c r="Y4" s="322"/>
      <c r="Z4" s="229"/>
      <c r="AA4" s="229"/>
      <c r="AB4" s="230"/>
      <c r="AV4" s="95" t="str">
        <f>IF(S4="","",(VLOOKUP(S4,SysLookup,2,FALSE)))</f>
        <v/>
      </c>
      <c r="AW4" s="95" t="str">
        <f>IF(S5="","",IF(S4="","",", "))</f>
        <v/>
      </c>
      <c r="AX4" s="95">
        <f>COUNTA(S4:W6)</f>
        <v>0</v>
      </c>
    </row>
    <row r="5" spans="1:50" x14ac:dyDescent="0.3">
      <c r="A5" s="99"/>
      <c r="B5" s="103"/>
      <c r="C5" s="103"/>
      <c r="D5" s="100" t="s">
        <v>67</v>
      </c>
      <c r="E5" s="338"/>
      <c r="F5" s="338"/>
      <c r="G5" s="103"/>
      <c r="H5" s="101"/>
      <c r="I5" s="102"/>
      <c r="J5" s="102"/>
      <c r="K5" s="104" t="s">
        <v>215</v>
      </c>
      <c r="L5" s="383"/>
      <c r="M5" s="383"/>
      <c r="N5" s="383"/>
      <c r="O5" s="105"/>
      <c r="Q5" s="228"/>
      <c r="R5" s="229">
        <v>2</v>
      </c>
      <c r="S5" s="320"/>
      <c r="T5" s="321"/>
      <c r="U5" s="321"/>
      <c r="V5" s="321"/>
      <c r="W5" s="321"/>
      <c r="X5" s="321"/>
      <c r="Y5" s="322"/>
      <c r="Z5" s="229"/>
      <c r="AA5" s="229"/>
      <c r="AB5" s="230"/>
      <c r="AV5" s="95" t="str">
        <f>IF(S5="","",(VLOOKUP(S5,SysLookup,2,FALSE)))</f>
        <v/>
      </c>
      <c r="AW5" s="95" t="str">
        <f>IF(S6="","",IF(S5="","",", "))</f>
        <v/>
      </c>
      <c r="AX5" s="95" t="str">
        <f>CONCATENATE(AV4,AW4,AV5,AW5,AV6)</f>
        <v/>
      </c>
    </row>
    <row r="6" spans="1:50" x14ac:dyDescent="0.3">
      <c r="A6" s="99"/>
      <c r="B6" s="100" t="s">
        <v>68</v>
      </c>
      <c r="C6" s="338"/>
      <c r="D6" s="338"/>
      <c r="E6" s="338"/>
      <c r="F6" s="338"/>
      <c r="G6" s="338"/>
      <c r="H6" s="338"/>
      <c r="I6" s="338"/>
      <c r="J6" s="101"/>
      <c r="K6" s="102"/>
      <c r="L6" s="102"/>
      <c r="M6" s="100" t="s">
        <v>242</v>
      </c>
      <c r="N6" s="341" t="str">
        <f>IF(C3="","",IF(AX4&gt;0,AX5,"None"))</f>
        <v/>
      </c>
      <c r="O6" s="342"/>
      <c r="Q6" s="228"/>
      <c r="R6" s="229">
        <v>3</v>
      </c>
      <c r="S6" s="320"/>
      <c r="T6" s="321"/>
      <c r="U6" s="321"/>
      <c r="V6" s="321"/>
      <c r="W6" s="321"/>
      <c r="X6" s="321"/>
      <c r="Y6" s="322"/>
      <c r="Z6" s="229"/>
      <c r="AA6" s="229"/>
      <c r="AB6" s="230"/>
      <c r="AV6" s="95" t="str">
        <f>IF(S6="","",(VLOOKUP(S6,SysLookup,2,FALSE)))</f>
        <v/>
      </c>
    </row>
    <row r="7" spans="1:50" ht="8.1" customHeight="1" x14ac:dyDescent="0.3">
      <c r="A7" s="99"/>
      <c r="B7" s="101"/>
      <c r="C7" s="102"/>
      <c r="D7" s="101"/>
      <c r="E7" s="101"/>
      <c r="F7" s="101"/>
      <c r="G7" s="101"/>
      <c r="H7" s="101"/>
      <c r="I7" s="101"/>
      <c r="J7" s="101"/>
      <c r="K7" s="101"/>
      <c r="L7" s="101"/>
      <c r="M7" s="101"/>
      <c r="N7" s="101"/>
      <c r="O7" s="105"/>
      <c r="Q7" s="231"/>
      <c r="R7" s="232"/>
      <c r="S7" s="232"/>
      <c r="T7" s="232"/>
      <c r="U7" s="232"/>
      <c r="V7" s="232"/>
      <c r="W7" s="232"/>
      <c r="X7" s="232"/>
      <c r="Y7" s="232"/>
      <c r="Z7" s="232"/>
      <c r="AA7" s="232"/>
      <c r="AB7" s="233"/>
    </row>
    <row r="8" spans="1:50" x14ac:dyDescent="0.3">
      <c r="A8" s="99"/>
      <c r="B8" s="101"/>
      <c r="C8" s="101"/>
      <c r="D8" s="100" t="s">
        <v>66</v>
      </c>
      <c r="E8" s="329"/>
      <c r="F8" s="329"/>
      <c r="G8" s="329"/>
      <c r="H8" s="329"/>
      <c r="I8" s="101"/>
      <c r="J8" s="101"/>
      <c r="K8" s="100" t="s">
        <v>133</v>
      </c>
      <c r="L8" s="329"/>
      <c r="M8" s="329"/>
      <c r="N8" s="329"/>
      <c r="O8" s="330"/>
      <c r="Q8" s="228"/>
      <c r="R8" s="229"/>
      <c r="S8" s="229"/>
      <c r="T8" s="229"/>
      <c r="U8" s="229"/>
      <c r="V8" s="229"/>
      <c r="W8" s="229"/>
      <c r="X8" s="229"/>
      <c r="Y8" s="229"/>
      <c r="Z8" s="229"/>
      <c r="AA8" s="229"/>
      <c r="AB8" s="230"/>
    </row>
    <row r="9" spans="1:50" x14ac:dyDescent="0.3">
      <c r="A9" s="99"/>
      <c r="B9" s="101"/>
      <c r="C9" s="102"/>
      <c r="D9" s="100" t="s">
        <v>237</v>
      </c>
      <c r="E9" s="319"/>
      <c r="F9" s="319"/>
      <c r="G9" s="319"/>
      <c r="H9" s="319"/>
      <c r="I9" s="101"/>
      <c r="J9" s="101"/>
      <c r="K9" s="100" t="s">
        <v>134</v>
      </c>
      <c r="L9" s="329"/>
      <c r="M9" s="329"/>
      <c r="N9" s="329"/>
      <c r="O9" s="330"/>
      <c r="P9" s="106"/>
      <c r="Q9" s="99"/>
      <c r="R9" s="101"/>
      <c r="S9" s="101"/>
      <c r="T9" s="101"/>
      <c r="U9" s="101"/>
      <c r="V9" s="101"/>
      <c r="W9" s="101"/>
      <c r="X9" s="101"/>
      <c r="Y9" s="101"/>
      <c r="Z9" s="101"/>
      <c r="AA9" s="101"/>
      <c r="AB9" s="105"/>
    </row>
    <row r="10" spans="1:50" x14ac:dyDescent="0.3">
      <c r="A10" s="99"/>
      <c r="B10" s="100" t="s">
        <v>124</v>
      </c>
      <c r="C10" s="384"/>
      <c r="D10" s="384"/>
      <c r="E10" s="101"/>
      <c r="F10" s="100" t="s">
        <v>125</v>
      </c>
      <c r="G10" s="317"/>
      <c r="H10" s="317"/>
      <c r="I10" s="101"/>
      <c r="J10" s="101"/>
      <c r="K10" s="101"/>
      <c r="L10" s="100" t="s">
        <v>70</v>
      </c>
      <c r="M10" s="329"/>
      <c r="N10" s="329"/>
      <c r="O10" s="105"/>
      <c r="Q10" s="99"/>
      <c r="R10" s="101"/>
      <c r="S10" s="101"/>
      <c r="T10" s="101"/>
      <c r="U10" s="101"/>
      <c r="V10" s="101"/>
      <c r="W10" s="101"/>
      <c r="X10" s="101"/>
      <c r="Y10" s="101"/>
      <c r="Z10" s="101"/>
      <c r="AA10" s="101"/>
      <c r="AB10" s="105"/>
    </row>
    <row r="11" spans="1:50" ht="6" customHeight="1" x14ac:dyDescent="0.3">
      <c r="A11" s="108"/>
      <c r="B11" s="109"/>
      <c r="C11" s="110"/>
      <c r="D11" s="111"/>
      <c r="E11" s="111"/>
      <c r="F11" s="109"/>
      <c r="G11" s="111"/>
      <c r="H11" s="111"/>
      <c r="I11" s="111"/>
      <c r="J11" s="111"/>
      <c r="K11" s="111"/>
      <c r="L11" s="109"/>
      <c r="M11" s="111"/>
      <c r="N11" s="111"/>
      <c r="O11" s="112"/>
      <c r="Q11" s="99"/>
      <c r="R11" s="101"/>
      <c r="S11" s="101"/>
      <c r="T11" s="101"/>
      <c r="U11" s="101"/>
      <c r="V11" s="101"/>
      <c r="W11" s="101"/>
      <c r="X11" s="101"/>
      <c r="Y11" s="101"/>
      <c r="Z11" s="101"/>
      <c r="AA11" s="101"/>
      <c r="AB11" s="105"/>
    </row>
    <row r="12" spans="1:50" ht="8.1" customHeight="1" x14ac:dyDescent="0.3">
      <c r="A12" s="113"/>
      <c r="B12" s="114"/>
      <c r="C12" s="115"/>
      <c r="D12" s="114"/>
      <c r="E12" s="114"/>
      <c r="F12" s="114"/>
      <c r="G12" s="114"/>
      <c r="H12" s="114"/>
      <c r="I12" s="114"/>
      <c r="J12" s="114"/>
      <c r="K12" s="114"/>
      <c r="L12" s="114"/>
      <c r="M12" s="114"/>
      <c r="N12" s="114"/>
      <c r="O12" s="116"/>
      <c r="Q12" s="99"/>
      <c r="R12" s="101"/>
      <c r="S12" s="101"/>
      <c r="T12" s="101"/>
      <c r="U12" s="101"/>
      <c r="V12" s="101"/>
      <c r="W12" s="101"/>
      <c r="X12" s="101"/>
      <c r="Y12" s="101"/>
      <c r="Z12" s="101"/>
      <c r="AA12" s="101"/>
      <c r="AB12" s="105"/>
    </row>
    <row r="13" spans="1:50" x14ac:dyDescent="0.3">
      <c r="A13" s="117" t="s">
        <v>56</v>
      </c>
      <c r="B13" s="335" t="s">
        <v>55</v>
      </c>
      <c r="C13" s="335"/>
      <c r="D13" s="335"/>
      <c r="E13" s="335"/>
      <c r="F13" s="335"/>
      <c r="G13" s="335"/>
      <c r="H13" s="335"/>
      <c r="I13" s="211"/>
      <c r="J13" s="211"/>
      <c r="K13" s="212"/>
      <c r="L13" s="213" t="s">
        <v>256</v>
      </c>
      <c r="M13" s="119" t="s">
        <v>76</v>
      </c>
      <c r="N13" s="120" t="s">
        <v>75</v>
      </c>
      <c r="O13" s="121" t="s">
        <v>77</v>
      </c>
      <c r="Q13" s="99"/>
      <c r="R13" s="101"/>
      <c r="S13" s="101"/>
      <c r="T13" s="101"/>
      <c r="U13" s="101"/>
      <c r="V13" s="101"/>
      <c r="W13" s="101"/>
      <c r="X13" s="101"/>
      <c r="Y13" s="101"/>
      <c r="Z13" s="101"/>
      <c r="AA13" s="101"/>
      <c r="AB13" s="105"/>
    </row>
    <row r="14" spans="1:50" ht="30" customHeight="1" x14ac:dyDescent="0.3">
      <c r="A14" s="85">
        <v>1</v>
      </c>
      <c r="B14" s="349" t="s">
        <v>31</v>
      </c>
      <c r="C14" s="349"/>
      <c r="D14" s="349"/>
      <c r="E14" s="349"/>
      <c r="F14" s="349"/>
      <c r="G14" s="349"/>
      <c r="H14" s="349"/>
      <c r="I14" s="349"/>
      <c r="J14" s="349"/>
      <c r="K14" s="349"/>
      <c r="L14" s="349"/>
      <c r="M14" s="168"/>
      <c r="N14" s="169"/>
      <c r="O14" s="170" t="str">
        <f>IF(OR(N14="",M14="")," ",N14-M14)</f>
        <v xml:space="preserve"> </v>
      </c>
      <c r="Q14" s="99"/>
      <c r="R14" s="214" t="s">
        <v>144</v>
      </c>
      <c r="S14" s="215"/>
      <c r="T14" s="216"/>
      <c r="U14" s="216"/>
      <c r="V14" s="216"/>
      <c r="W14" s="216"/>
      <c r="X14" s="216"/>
      <c r="Y14" s="216"/>
      <c r="Z14" s="217"/>
      <c r="AA14" s="101"/>
      <c r="AB14" s="105"/>
    </row>
    <row r="15" spans="1:50" ht="14.4" customHeight="1" x14ac:dyDescent="0.3">
      <c r="A15" s="171">
        <v>2</v>
      </c>
      <c r="B15" s="334" t="s">
        <v>32</v>
      </c>
      <c r="C15" s="334"/>
      <c r="D15" s="334"/>
      <c r="E15" s="334"/>
      <c r="F15" s="334"/>
      <c r="G15" s="334"/>
      <c r="H15" s="334"/>
      <c r="I15" s="334"/>
      <c r="J15" s="334"/>
      <c r="K15" s="334"/>
      <c r="L15" s="334"/>
      <c r="M15" s="172"/>
      <c r="N15" s="173"/>
      <c r="O15" s="174" t="str">
        <f>IF(OR(N15="",M15="")," ",N15-M15)</f>
        <v xml:space="preserve"> </v>
      </c>
      <c r="Q15" s="99"/>
      <c r="R15" s="218"/>
      <c r="S15" s="123"/>
      <c r="T15" s="123"/>
      <c r="U15" s="123"/>
      <c r="V15" s="123"/>
      <c r="W15" s="123"/>
      <c r="X15" s="123"/>
      <c r="Y15" s="123"/>
      <c r="Z15" s="219"/>
      <c r="AA15" s="101"/>
      <c r="AB15" s="105"/>
    </row>
    <row r="16" spans="1:50" ht="30" customHeight="1" x14ac:dyDescent="0.3">
      <c r="A16" s="171">
        <v>3</v>
      </c>
      <c r="B16" s="334" t="s">
        <v>33</v>
      </c>
      <c r="C16" s="334"/>
      <c r="D16" s="334"/>
      <c r="E16" s="334"/>
      <c r="F16" s="334"/>
      <c r="G16" s="334"/>
      <c r="H16" s="334"/>
      <c r="I16" s="334"/>
      <c r="J16" s="334"/>
      <c r="K16" s="334"/>
      <c r="L16" s="334"/>
      <c r="M16" s="172"/>
      <c r="N16" s="173"/>
      <c r="O16" s="174" t="str">
        <f t="shared" ref="O16:O30" si="0">IF(OR(N16="",M16="")," ",N16-M16)</f>
        <v xml:space="preserve"> </v>
      </c>
      <c r="Q16" s="99"/>
      <c r="R16" s="220"/>
      <c r="S16" s="122" t="s">
        <v>284</v>
      </c>
      <c r="T16" s="209"/>
      <c r="U16" s="209"/>
      <c r="V16" s="209"/>
      <c r="W16" s="209"/>
      <c r="X16" s="209"/>
      <c r="Y16" s="209"/>
      <c r="Z16" s="221"/>
      <c r="AA16" s="101"/>
      <c r="AB16" s="105"/>
    </row>
    <row r="17" spans="1:54" ht="30" customHeight="1" x14ac:dyDescent="0.3">
      <c r="A17" s="171">
        <v>4</v>
      </c>
      <c r="B17" s="334" t="s">
        <v>270</v>
      </c>
      <c r="C17" s="334"/>
      <c r="D17" s="334"/>
      <c r="E17" s="334"/>
      <c r="F17" s="334"/>
      <c r="G17" s="334"/>
      <c r="H17" s="334"/>
      <c r="I17" s="334"/>
      <c r="J17" s="334"/>
      <c r="K17" s="334"/>
      <c r="L17" s="334"/>
      <c r="M17" s="172"/>
      <c r="N17" s="173"/>
      <c r="O17" s="174" t="str">
        <f t="shared" si="0"/>
        <v xml:space="preserve"> </v>
      </c>
      <c r="Q17" s="99"/>
      <c r="R17" s="222"/>
      <c r="S17" s="354"/>
      <c r="T17" s="355"/>
      <c r="U17" s="355"/>
      <c r="V17" s="355"/>
      <c r="W17" s="355"/>
      <c r="X17" s="355"/>
      <c r="Y17" s="356"/>
      <c r="Z17" s="221"/>
      <c r="AA17" s="101"/>
      <c r="AB17" s="105"/>
      <c r="AV17" s="95">
        <v>1</v>
      </c>
      <c r="AW17" s="95" t="str">
        <f>IF(S17="","",VLOOKUP(S17,HispCode,2,FALSE))</f>
        <v/>
      </c>
      <c r="AX17" s="95" t="str">
        <f>IF(S17="","",S17)</f>
        <v/>
      </c>
      <c r="AY17" s="95" t="str">
        <f>IF(S17="","",", ")</f>
        <v/>
      </c>
    </row>
    <row r="18" spans="1:54" ht="30" customHeight="1" x14ac:dyDescent="0.3">
      <c r="A18" s="171">
        <v>5</v>
      </c>
      <c r="B18" s="334" t="s">
        <v>271</v>
      </c>
      <c r="C18" s="334"/>
      <c r="D18" s="334"/>
      <c r="E18" s="334"/>
      <c r="F18" s="334"/>
      <c r="G18" s="334"/>
      <c r="H18" s="334"/>
      <c r="I18" s="334"/>
      <c r="J18" s="334"/>
      <c r="K18" s="334"/>
      <c r="L18" s="334"/>
      <c r="M18" s="172"/>
      <c r="N18" s="173"/>
      <c r="O18" s="174" t="str">
        <f t="shared" si="0"/>
        <v xml:space="preserve"> </v>
      </c>
      <c r="Q18" s="99"/>
      <c r="R18" s="222"/>
      <c r="S18" s="357" t="str">
        <f>IF(S17="Yes, another Hispanic, Latino, or Spanish origin","Please describe here (i.e. Argentinian, Colombian, and so on)","")</f>
        <v/>
      </c>
      <c r="T18" s="358"/>
      <c r="U18" s="358"/>
      <c r="V18" s="358"/>
      <c r="W18" s="358"/>
      <c r="X18" s="358"/>
      <c r="Y18" s="359"/>
      <c r="Z18" s="221"/>
      <c r="AA18" s="101"/>
      <c r="AB18" s="105"/>
      <c r="AV18" s="95">
        <v>2</v>
      </c>
      <c r="AW18" s="95" t="str">
        <f>IF(S18="","",AV18)</f>
        <v/>
      </c>
      <c r="AX18" s="95" t="str">
        <f>IF(S18="","",S18)</f>
        <v/>
      </c>
      <c r="AY18" s="95" t="str">
        <f>IF(S18="","",", ")</f>
        <v/>
      </c>
    </row>
    <row r="19" spans="1:54" ht="14.4" customHeight="1" x14ac:dyDescent="0.3">
      <c r="A19" s="171">
        <v>6</v>
      </c>
      <c r="B19" s="334" t="s">
        <v>36</v>
      </c>
      <c r="C19" s="334"/>
      <c r="D19" s="334"/>
      <c r="E19" s="334"/>
      <c r="F19" s="334"/>
      <c r="G19" s="334"/>
      <c r="H19" s="334"/>
      <c r="I19" s="334"/>
      <c r="J19" s="334"/>
      <c r="K19" s="334"/>
      <c r="L19" s="334"/>
      <c r="M19" s="172"/>
      <c r="N19" s="173"/>
      <c r="O19" s="174" t="str">
        <f t="shared" si="0"/>
        <v xml:space="preserve"> </v>
      </c>
      <c r="Q19" s="99"/>
      <c r="R19" s="220"/>
      <c r="S19" s="123"/>
      <c r="T19" s="123"/>
      <c r="U19" s="123"/>
      <c r="V19" s="123"/>
      <c r="W19" s="123"/>
      <c r="X19" s="123"/>
      <c r="Y19" s="123"/>
      <c r="Z19" s="219"/>
      <c r="AA19" s="101"/>
      <c r="AB19" s="105"/>
    </row>
    <row r="20" spans="1:54" ht="14.4" customHeight="1" x14ac:dyDescent="0.3">
      <c r="A20" s="171">
        <v>7</v>
      </c>
      <c r="B20" s="334" t="s">
        <v>37</v>
      </c>
      <c r="C20" s="334"/>
      <c r="D20" s="334"/>
      <c r="E20" s="334"/>
      <c r="F20" s="334"/>
      <c r="G20" s="334"/>
      <c r="H20" s="334"/>
      <c r="I20" s="334"/>
      <c r="J20" s="334"/>
      <c r="K20" s="334"/>
      <c r="L20" s="334"/>
      <c r="M20" s="172"/>
      <c r="N20" s="173"/>
      <c r="O20" s="174" t="str">
        <f t="shared" si="0"/>
        <v xml:space="preserve"> </v>
      </c>
      <c r="Q20" s="99"/>
      <c r="R20" s="223"/>
      <c r="S20" s="122" t="s">
        <v>286</v>
      </c>
      <c r="T20" s="209"/>
      <c r="U20" s="209"/>
      <c r="V20" s="209"/>
      <c r="W20" s="209"/>
      <c r="X20" s="209"/>
      <c r="Y20" s="209"/>
      <c r="Z20" s="221"/>
      <c r="AA20" s="101"/>
      <c r="AB20" s="105"/>
    </row>
    <row r="21" spans="1:54" ht="14.4" customHeight="1" x14ac:dyDescent="0.3">
      <c r="A21" s="171">
        <v>8</v>
      </c>
      <c r="B21" s="334" t="s">
        <v>38</v>
      </c>
      <c r="C21" s="334"/>
      <c r="D21" s="334"/>
      <c r="E21" s="334"/>
      <c r="F21" s="334"/>
      <c r="G21" s="334"/>
      <c r="H21" s="334"/>
      <c r="I21" s="334"/>
      <c r="J21" s="334"/>
      <c r="K21" s="334"/>
      <c r="L21" s="334"/>
      <c r="M21" s="172"/>
      <c r="N21" s="173"/>
      <c r="O21" s="174" t="str">
        <f t="shared" si="0"/>
        <v xml:space="preserve"> </v>
      </c>
      <c r="Q21" s="99"/>
      <c r="R21" s="224"/>
      <c r="S21" s="209"/>
      <c r="T21" s="209"/>
      <c r="U21" s="209"/>
      <c r="V21" s="209"/>
      <c r="W21" s="209"/>
      <c r="X21" s="209"/>
      <c r="Y21" s="209"/>
      <c r="Z21" s="221"/>
      <c r="AA21" s="101"/>
      <c r="AB21" s="105"/>
    </row>
    <row r="22" spans="1:54" ht="14.4" customHeight="1" x14ac:dyDescent="0.3">
      <c r="A22" s="171">
        <v>9</v>
      </c>
      <c r="B22" s="334" t="s">
        <v>280</v>
      </c>
      <c r="C22" s="334"/>
      <c r="D22" s="334"/>
      <c r="E22" s="334"/>
      <c r="F22" s="334"/>
      <c r="G22" s="334"/>
      <c r="H22" s="334"/>
      <c r="I22" s="334"/>
      <c r="J22" s="334"/>
      <c r="K22" s="334"/>
      <c r="L22" s="334"/>
      <c r="M22" s="172"/>
      <c r="N22" s="173"/>
      <c r="O22" s="174" t="str">
        <f t="shared" si="0"/>
        <v xml:space="preserve"> </v>
      </c>
      <c r="Q22" s="99"/>
      <c r="R22" s="225"/>
      <c r="S22" s="343" t="s">
        <v>90</v>
      </c>
      <c r="T22" s="344"/>
      <c r="U22" s="344"/>
      <c r="V22" s="344"/>
      <c r="W22" s="344"/>
      <c r="X22" s="344"/>
      <c r="Y22" s="345"/>
      <c r="Z22" s="221"/>
      <c r="AA22" s="101"/>
      <c r="AB22" s="105"/>
      <c r="AV22" s="95">
        <v>3</v>
      </c>
      <c r="AW22" s="124" t="str">
        <f>IF(R22=1,AV22,"")</f>
        <v/>
      </c>
      <c r="AX22" s="95" t="str">
        <f>IF(R22=1,S22,"")</f>
        <v/>
      </c>
      <c r="AY22" s="95" t="str">
        <f>IF(R22=1,", ","")</f>
        <v/>
      </c>
      <c r="BA22" s="107" t="s">
        <v>163</v>
      </c>
      <c r="BB22" s="95" t="str">
        <f>CONCATENATE(AX17,AY17,AX18,AY18,AX22,AY22,AX23,AY23,AX24,AY24,AX25,AY25,AX26,AY26,AX27,AY27,AX28,AY28,AX29,AY29,AX30,AY30,AX31,AY31,AX32,AY32,AX33,AY33,AX34,AY34,AX35,AY35,AX36,AY36,AX37,AY37,AX38,AY38,AX39,AY39)</f>
        <v/>
      </c>
    </row>
    <row r="23" spans="1:54" ht="14.4" customHeight="1" x14ac:dyDescent="0.3">
      <c r="A23" s="171">
        <v>10</v>
      </c>
      <c r="B23" s="334" t="s">
        <v>40</v>
      </c>
      <c r="C23" s="334"/>
      <c r="D23" s="334"/>
      <c r="E23" s="334"/>
      <c r="F23" s="334"/>
      <c r="G23" s="334"/>
      <c r="H23" s="334"/>
      <c r="I23" s="334"/>
      <c r="J23" s="334"/>
      <c r="K23" s="334"/>
      <c r="L23" s="334"/>
      <c r="M23" s="172"/>
      <c r="N23" s="173"/>
      <c r="O23" s="174" t="str">
        <f t="shared" si="0"/>
        <v xml:space="preserve"> </v>
      </c>
      <c r="Q23" s="99"/>
      <c r="R23" s="225"/>
      <c r="S23" s="343" t="s">
        <v>145</v>
      </c>
      <c r="T23" s="344"/>
      <c r="U23" s="344"/>
      <c r="V23" s="344"/>
      <c r="W23" s="344"/>
      <c r="X23" s="344"/>
      <c r="Y23" s="345"/>
      <c r="Z23" s="221"/>
      <c r="AA23" s="101"/>
      <c r="AB23" s="105"/>
      <c r="AV23" s="95">
        <v>4</v>
      </c>
      <c r="AW23" s="124" t="str">
        <f>IF(R23=1,AV23,"")</f>
        <v/>
      </c>
      <c r="AX23" s="95" t="str">
        <f>IF(R23=1,S23,"")</f>
        <v/>
      </c>
      <c r="AY23" s="95" t="str">
        <f>IF(R23=1,", ","")</f>
        <v/>
      </c>
      <c r="BA23" s="107" t="s">
        <v>164</v>
      </c>
      <c r="BB23" s="95" t="str">
        <f>CONCATENATE(AW17,AY17,AW18,AY18,AW22,AY22,AW23,AY23,AW24,AY24,AW25,AY25,AW26,AY26,AW27,AY27,AW28,AY28,AW29,AY29,AW30,AY30,AW31,AY31,AW32,AY32,AW33,AY33,AW34,AY34,AW35,AY35,AW36,AY36,AW37,AY37,AW38,AY38,AW39,AY39)</f>
        <v/>
      </c>
    </row>
    <row r="24" spans="1:54" ht="30" customHeight="1" x14ac:dyDescent="0.3">
      <c r="A24" s="171">
        <v>11</v>
      </c>
      <c r="B24" s="334" t="s">
        <v>272</v>
      </c>
      <c r="C24" s="334"/>
      <c r="D24" s="334"/>
      <c r="E24" s="334"/>
      <c r="F24" s="334"/>
      <c r="G24" s="334"/>
      <c r="H24" s="334"/>
      <c r="I24" s="334"/>
      <c r="J24" s="334"/>
      <c r="K24" s="334"/>
      <c r="L24" s="334"/>
      <c r="M24" s="172"/>
      <c r="N24" s="173"/>
      <c r="O24" s="174" t="str">
        <f t="shared" si="0"/>
        <v xml:space="preserve"> </v>
      </c>
      <c r="Q24" s="99"/>
      <c r="R24" s="225"/>
      <c r="S24" s="343" t="s">
        <v>146</v>
      </c>
      <c r="T24" s="344"/>
      <c r="U24" s="344"/>
      <c r="V24" s="344"/>
      <c r="W24" s="344"/>
      <c r="X24" s="344"/>
      <c r="Y24" s="345"/>
      <c r="Z24" s="221"/>
      <c r="AA24" s="101"/>
      <c r="AB24" s="105"/>
      <c r="AV24" s="95">
        <v>5</v>
      </c>
      <c r="AW24" s="124" t="str">
        <f>IF(R24=1,AV24,"")</f>
        <v/>
      </c>
      <c r="AX24" s="95" t="str">
        <f>IF(R24=1,S24,"")</f>
        <v/>
      </c>
      <c r="AY24" s="95" t="str">
        <f>IF(R24=1,", ","")</f>
        <v/>
      </c>
    </row>
    <row r="25" spans="1:54" ht="30" customHeight="1" x14ac:dyDescent="0.3">
      <c r="A25" s="171">
        <v>12</v>
      </c>
      <c r="B25" s="334" t="s">
        <v>273</v>
      </c>
      <c r="C25" s="334"/>
      <c r="D25" s="334"/>
      <c r="E25" s="334"/>
      <c r="F25" s="334"/>
      <c r="G25" s="334"/>
      <c r="H25" s="334"/>
      <c r="I25" s="334"/>
      <c r="J25" s="334"/>
      <c r="K25" s="334"/>
      <c r="L25" s="334"/>
      <c r="M25" s="172"/>
      <c r="N25" s="173"/>
      <c r="O25" s="174" t="str">
        <f t="shared" si="0"/>
        <v xml:space="preserve"> </v>
      </c>
      <c r="Q25" s="99"/>
      <c r="R25" s="226"/>
      <c r="S25" s="331" t="str">
        <f>IF(R24=1,"Enter name of enrolled or principal tribe","")</f>
        <v/>
      </c>
      <c r="T25" s="332"/>
      <c r="U25" s="332"/>
      <c r="V25" s="332"/>
      <c r="W25" s="332"/>
      <c r="X25" s="332"/>
      <c r="Y25" s="333"/>
      <c r="Z25" s="221"/>
      <c r="AA25" s="101"/>
      <c r="AB25" s="105"/>
      <c r="AV25" s="95">
        <v>6</v>
      </c>
      <c r="AW25" s="95" t="str">
        <f>IF(R24=1,AX25,"")</f>
        <v/>
      </c>
      <c r="AX25" s="95" t="str">
        <f>IF(R24=1,S25,"")</f>
        <v/>
      </c>
      <c r="AY25" s="95" t="str">
        <f>IF(R24=1,", ","")</f>
        <v/>
      </c>
    </row>
    <row r="26" spans="1:54" ht="14.4" customHeight="1" x14ac:dyDescent="0.3">
      <c r="A26" s="171">
        <v>13</v>
      </c>
      <c r="B26" s="334" t="s">
        <v>42</v>
      </c>
      <c r="C26" s="334"/>
      <c r="D26" s="334"/>
      <c r="E26" s="334"/>
      <c r="F26" s="334"/>
      <c r="G26" s="334"/>
      <c r="H26" s="334"/>
      <c r="I26" s="334"/>
      <c r="J26" s="334"/>
      <c r="K26" s="334"/>
      <c r="L26" s="334"/>
      <c r="M26" s="172"/>
      <c r="N26" s="173"/>
      <c r="O26" s="174" t="str">
        <f t="shared" si="0"/>
        <v xml:space="preserve"> </v>
      </c>
      <c r="Q26" s="99"/>
      <c r="R26" s="225"/>
      <c r="S26" s="343" t="s">
        <v>147</v>
      </c>
      <c r="T26" s="344"/>
      <c r="U26" s="344"/>
      <c r="V26" s="344"/>
      <c r="W26" s="344"/>
      <c r="X26" s="344"/>
      <c r="Y26" s="345"/>
      <c r="Z26" s="221"/>
      <c r="AA26" s="101"/>
      <c r="AB26" s="105"/>
      <c r="AV26" s="95">
        <v>7</v>
      </c>
      <c r="AW26" s="95" t="str">
        <f>IF(R26=1,AV26,"")</f>
        <v/>
      </c>
      <c r="AX26" s="95" t="str">
        <f>IF(R26=1,S26,"")</f>
        <v/>
      </c>
      <c r="AY26" s="95" t="str">
        <f>IF(R26=1,", ","")</f>
        <v/>
      </c>
    </row>
    <row r="27" spans="1:54" ht="14.4" customHeight="1" x14ac:dyDescent="0.3">
      <c r="A27" s="171">
        <v>14</v>
      </c>
      <c r="B27" s="334" t="s">
        <v>43</v>
      </c>
      <c r="C27" s="334"/>
      <c r="D27" s="334"/>
      <c r="E27" s="334"/>
      <c r="F27" s="334"/>
      <c r="G27" s="334"/>
      <c r="H27" s="334"/>
      <c r="I27" s="334"/>
      <c r="J27" s="334"/>
      <c r="K27" s="334"/>
      <c r="L27" s="334"/>
      <c r="M27" s="172"/>
      <c r="N27" s="173"/>
      <c r="O27" s="174" t="str">
        <f t="shared" si="0"/>
        <v xml:space="preserve"> </v>
      </c>
      <c r="Q27" s="99"/>
      <c r="R27" s="225"/>
      <c r="S27" s="343" t="s">
        <v>148</v>
      </c>
      <c r="T27" s="344"/>
      <c r="U27" s="344"/>
      <c r="V27" s="344"/>
      <c r="W27" s="344"/>
      <c r="X27" s="344"/>
      <c r="Y27" s="345"/>
      <c r="Z27" s="221"/>
      <c r="AA27" s="101"/>
      <c r="AB27" s="105"/>
      <c r="AV27" s="95">
        <v>8</v>
      </c>
      <c r="AW27" s="95" t="str">
        <f>IF(R27=1,AV27,"")</f>
        <v/>
      </c>
      <c r="AX27" s="95" t="str">
        <f>IF(R27=1,S27,"")</f>
        <v/>
      </c>
      <c r="AY27" s="95" t="str">
        <f>IF(R27=1,", ","")</f>
        <v/>
      </c>
    </row>
    <row r="28" spans="1:54" ht="30" customHeight="1" x14ac:dyDescent="0.3">
      <c r="A28" s="171">
        <v>15</v>
      </c>
      <c r="B28" s="334" t="s">
        <v>274</v>
      </c>
      <c r="C28" s="334"/>
      <c r="D28" s="334"/>
      <c r="E28" s="334"/>
      <c r="F28" s="334"/>
      <c r="G28" s="334"/>
      <c r="H28" s="334"/>
      <c r="I28" s="334"/>
      <c r="J28" s="334"/>
      <c r="K28" s="334"/>
      <c r="L28" s="334"/>
      <c r="M28" s="172"/>
      <c r="N28" s="173"/>
      <c r="O28" s="174" t="str">
        <f t="shared" si="0"/>
        <v xml:space="preserve"> </v>
      </c>
      <c r="Q28" s="99"/>
      <c r="R28" s="226"/>
      <c r="S28" s="331" t="str">
        <f>IF(R27=1,"Enter race here: (i.e. Hmong, Thai, and so on)","")</f>
        <v/>
      </c>
      <c r="T28" s="332"/>
      <c r="U28" s="332"/>
      <c r="V28" s="332"/>
      <c r="W28" s="332"/>
      <c r="X28" s="332"/>
      <c r="Y28" s="333"/>
      <c r="Z28" s="221"/>
      <c r="AA28" s="101"/>
      <c r="AB28" s="105"/>
      <c r="AV28" s="95">
        <v>9</v>
      </c>
      <c r="AW28" s="95" t="str">
        <f>IF(R27=1,AX28,"")</f>
        <v/>
      </c>
      <c r="AX28" s="95" t="str">
        <f>IF(R27=1,S28,"")</f>
        <v/>
      </c>
      <c r="AY28" s="95" t="str">
        <f>IF(R27=1,", ","")</f>
        <v/>
      </c>
    </row>
    <row r="29" spans="1:54" ht="14.4" customHeight="1" x14ac:dyDescent="0.3">
      <c r="A29" s="171">
        <v>16</v>
      </c>
      <c r="B29" s="334" t="s">
        <v>275</v>
      </c>
      <c r="C29" s="334"/>
      <c r="D29" s="334"/>
      <c r="E29" s="334"/>
      <c r="F29" s="334"/>
      <c r="G29" s="334"/>
      <c r="H29" s="334"/>
      <c r="I29" s="334"/>
      <c r="J29" s="334"/>
      <c r="K29" s="334"/>
      <c r="L29" s="334"/>
      <c r="M29" s="172"/>
      <c r="N29" s="173"/>
      <c r="O29" s="174" t="str">
        <f t="shared" si="0"/>
        <v xml:space="preserve"> </v>
      </c>
      <c r="Q29" s="99"/>
      <c r="R29" s="225"/>
      <c r="S29" s="343" t="s">
        <v>149</v>
      </c>
      <c r="T29" s="344"/>
      <c r="U29" s="344"/>
      <c r="V29" s="344"/>
      <c r="W29" s="344"/>
      <c r="X29" s="344"/>
      <c r="Y29" s="345"/>
      <c r="Z29" s="221"/>
      <c r="AA29" s="101"/>
      <c r="AB29" s="105"/>
      <c r="AV29" s="95">
        <v>10</v>
      </c>
      <c r="AW29" s="124" t="str">
        <f t="shared" ref="AW29:AW36" si="1">IF(R29=1,AV29,"")</f>
        <v/>
      </c>
      <c r="AX29" s="95" t="str">
        <f t="shared" ref="AX29:AX36" si="2">IF(R29=1,S29,"")</f>
        <v/>
      </c>
      <c r="AY29" s="95" t="str">
        <f t="shared" ref="AY29:AY36" si="3">IF(R29=1,", ","")</f>
        <v/>
      </c>
    </row>
    <row r="30" spans="1:54" ht="14.4" customHeight="1" x14ac:dyDescent="0.3">
      <c r="A30" s="175">
        <v>17</v>
      </c>
      <c r="B30" s="348" t="s">
        <v>276</v>
      </c>
      <c r="C30" s="348"/>
      <c r="D30" s="348"/>
      <c r="E30" s="348"/>
      <c r="F30" s="348"/>
      <c r="G30" s="348"/>
      <c r="H30" s="348"/>
      <c r="I30" s="348"/>
      <c r="J30" s="348"/>
      <c r="K30" s="348"/>
      <c r="L30" s="348"/>
      <c r="M30" s="176"/>
      <c r="N30" s="177"/>
      <c r="O30" s="178" t="str">
        <f t="shared" si="0"/>
        <v xml:space="preserve"> </v>
      </c>
      <c r="Q30" s="99"/>
      <c r="R30" s="225"/>
      <c r="S30" s="343" t="s">
        <v>150</v>
      </c>
      <c r="T30" s="344"/>
      <c r="U30" s="344"/>
      <c r="V30" s="344"/>
      <c r="W30" s="344"/>
      <c r="X30" s="344"/>
      <c r="Y30" s="345"/>
      <c r="Z30" s="221"/>
      <c r="AA30" s="101"/>
      <c r="AB30" s="105"/>
      <c r="AV30" s="95">
        <v>11</v>
      </c>
      <c r="AW30" s="124" t="str">
        <f t="shared" si="1"/>
        <v/>
      </c>
      <c r="AX30" s="95" t="str">
        <f t="shared" si="2"/>
        <v/>
      </c>
      <c r="AY30" s="95" t="str">
        <f t="shared" si="3"/>
        <v/>
      </c>
    </row>
    <row r="31" spans="1:54" x14ac:dyDescent="0.3">
      <c r="A31" s="117"/>
      <c r="B31" s="335" t="s">
        <v>54</v>
      </c>
      <c r="C31" s="335"/>
      <c r="D31" s="335"/>
      <c r="E31" s="335"/>
      <c r="F31" s="335"/>
      <c r="G31" s="335"/>
      <c r="H31" s="335"/>
      <c r="I31" s="241"/>
      <c r="J31" s="241"/>
      <c r="K31" s="241"/>
      <c r="L31" s="213" t="s">
        <v>257</v>
      </c>
      <c r="M31" s="119" t="s">
        <v>76</v>
      </c>
      <c r="N31" s="120" t="s">
        <v>75</v>
      </c>
      <c r="O31" s="121" t="s">
        <v>77</v>
      </c>
      <c r="Q31" s="99"/>
      <c r="R31" s="225"/>
      <c r="S31" s="343" t="s">
        <v>151</v>
      </c>
      <c r="T31" s="344"/>
      <c r="U31" s="344"/>
      <c r="V31" s="344"/>
      <c r="W31" s="344"/>
      <c r="X31" s="344"/>
      <c r="Y31" s="345"/>
      <c r="Z31" s="221"/>
      <c r="AA31" s="101"/>
      <c r="AB31" s="105"/>
      <c r="AV31" s="95">
        <v>12</v>
      </c>
      <c r="AW31" s="124" t="str">
        <f t="shared" si="1"/>
        <v/>
      </c>
      <c r="AX31" s="95" t="str">
        <f t="shared" si="2"/>
        <v/>
      </c>
      <c r="AY31" s="95" t="str">
        <f t="shared" si="3"/>
        <v/>
      </c>
    </row>
    <row r="32" spans="1:54" ht="14.1" customHeight="1" x14ac:dyDescent="0.3">
      <c r="A32" s="85">
        <v>18</v>
      </c>
      <c r="B32" s="179" t="s">
        <v>47</v>
      </c>
      <c r="C32" s="179"/>
      <c r="D32" s="179"/>
      <c r="E32" s="179"/>
      <c r="F32" s="179"/>
      <c r="G32" s="179"/>
      <c r="H32" s="179"/>
      <c r="I32" s="179"/>
      <c r="J32" s="180">
        <f t="shared" ref="J32:K38" si="4">IF(M32="Y",2,IF(M32="N",1,0))</f>
        <v>0</v>
      </c>
      <c r="K32" s="180">
        <f t="shared" si="4"/>
        <v>0</v>
      </c>
      <c r="L32" s="181"/>
      <c r="M32" s="182"/>
      <c r="N32" s="183"/>
      <c r="O32" s="184" t="str">
        <f>IF(OR(J32=0,K32=0)," ",IF(J32&gt;K32,"+",IF(K32&gt;J32,"-","")))</f>
        <v xml:space="preserve"> </v>
      </c>
      <c r="Q32" s="99"/>
      <c r="R32" s="225"/>
      <c r="S32" s="343" t="s">
        <v>152</v>
      </c>
      <c r="T32" s="344"/>
      <c r="U32" s="344"/>
      <c r="V32" s="344"/>
      <c r="W32" s="344"/>
      <c r="X32" s="344"/>
      <c r="Y32" s="345"/>
      <c r="Z32" s="221"/>
      <c r="AA32" s="101"/>
      <c r="AB32" s="105"/>
      <c r="AV32" s="95">
        <v>13</v>
      </c>
      <c r="AW32" s="124" t="str">
        <f t="shared" si="1"/>
        <v/>
      </c>
      <c r="AX32" s="95" t="str">
        <f t="shared" si="2"/>
        <v/>
      </c>
      <c r="AY32" s="95" t="str">
        <f t="shared" si="3"/>
        <v/>
      </c>
    </row>
    <row r="33" spans="1:51" ht="14.1" customHeight="1" x14ac:dyDescent="0.3">
      <c r="A33" s="171">
        <v>19</v>
      </c>
      <c r="B33" s="185" t="s">
        <v>48</v>
      </c>
      <c r="C33" s="185"/>
      <c r="D33" s="185"/>
      <c r="E33" s="185"/>
      <c r="F33" s="185"/>
      <c r="G33" s="185"/>
      <c r="H33" s="185"/>
      <c r="I33" s="185"/>
      <c r="J33" s="186">
        <f t="shared" si="4"/>
        <v>0</v>
      </c>
      <c r="K33" s="186">
        <f t="shared" si="4"/>
        <v>0</v>
      </c>
      <c r="L33" s="240"/>
      <c r="M33" s="188"/>
      <c r="N33" s="189"/>
      <c r="O33" s="190" t="str">
        <f>IF(OR(J33=0,K33=0)," ",IF(J33&gt;K33,"+",IF(K33&gt;J33,"-","")))</f>
        <v xml:space="preserve"> </v>
      </c>
      <c r="Q33" s="99"/>
      <c r="R33" s="225"/>
      <c r="S33" s="343" t="s">
        <v>153</v>
      </c>
      <c r="T33" s="344"/>
      <c r="U33" s="344"/>
      <c r="V33" s="344"/>
      <c r="W33" s="344"/>
      <c r="X33" s="344"/>
      <c r="Y33" s="345"/>
      <c r="Z33" s="221"/>
      <c r="AA33" s="101"/>
      <c r="AB33" s="105"/>
      <c r="AV33" s="95">
        <v>14</v>
      </c>
      <c r="AW33" s="124" t="str">
        <f t="shared" si="1"/>
        <v/>
      </c>
      <c r="AX33" s="95" t="str">
        <f t="shared" si="2"/>
        <v/>
      </c>
      <c r="AY33" s="95" t="str">
        <f t="shared" si="3"/>
        <v/>
      </c>
    </row>
    <row r="34" spans="1:51" ht="14.1" customHeight="1" x14ac:dyDescent="0.3">
      <c r="A34" s="171">
        <v>20</v>
      </c>
      <c r="B34" s="185" t="s">
        <v>49</v>
      </c>
      <c r="C34" s="185"/>
      <c r="D34" s="185"/>
      <c r="E34" s="185"/>
      <c r="F34" s="185"/>
      <c r="G34" s="185"/>
      <c r="H34" s="185"/>
      <c r="I34" s="185"/>
      <c r="J34" s="186">
        <f t="shared" si="4"/>
        <v>0</v>
      </c>
      <c r="K34" s="186">
        <f t="shared" si="4"/>
        <v>0</v>
      </c>
      <c r="L34" s="240"/>
      <c r="M34" s="188"/>
      <c r="N34" s="189"/>
      <c r="O34" s="190" t="str">
        <f>IF(OR(J34=0,K34=0)," ",IF(J34&gt;K34,"+",IF(K34&gt;J34,"-","")))</f>
        <v xml:space="preserve"> </v>
      </c>
      <c r="Q34" s="99"/>
      <c r="R34" s="225"/>
      <c r="S34" s="343" t="s">
        <v>154</v>
      </c>
      <c r="T34" s="344"/>
      <c r="U34" s="344"/>
      <c r="V34" s="344"/>
      <c r="W34" s="344"/>
      <c r="X34" s="344"/>
      <c r="Y34" s="345"/>
      <c r="Z34" s="221"/>
      <c r="AA34" s="101"/>
      <c r="AB34" s="105"/>
      <c r="AV34" s="95">
        <v>15</v>
      </c>
      <c r="AW34" s="124" t="str">
        <f t="shared" si="1"/>
        <v/>
      </c>
      <c r="AX34" s="95" t="str">
        <f t="shared" si="2"/>
        <v/>
      </c>
      <c r="AY34" s="95" t="str">
        <f t="shared" si="3"/>
        <v/>
      </c>
    </row>
    <row r="35" spans="1:51" ht="14.1" customHeight="1" x14ac:dyDescent="0.3">
      <c r="A35" s="171">
        <v>21</v>
      </c>
      <c r="B35" s="185" t="s">
        <v>50</v>
      </c>
      <c r="C35" s="185"/>
      <c r="D35" s="185"/>
      <c r="E35" s="185"/>
      <c r="F35" s="185"/>
      <c r="G35" s="185"/>
      <c r="H35" s="185"/>
      <c r="I35" s="185"/>
      <c r="J35" s="186">
        <f t="shared" si="4"/>
        <v>0</v>
      </c>
      <c r="K35" s="186">
        <f t="shared" si="4"/>
        <v>0</v>
      </c>
      <c r="L35" s="240"/>
      <c r="M35" s="188"/>
      <c r="N35" s="189"/>
      <c r="O35" s="190" t="str">
        <f t="shared" ref="O35:O37" si="5">IF(OR(J35=0,K35=0)," ",IF(J35&gt;K35,"+",IF(K35&gt;J35,"-","")))</f>
        <v xml:space="preserve"> </v>
      </c>
      <c r="Q35" s="99"/>
      <c r="R35" s="225"/>
      <c r="S35" s="343" t="s">
        <v>155</v>
      </c>
      <c r="T35" s="344"/>
      <c r="U35" s="344"/>
      <c r="V35" s="344"/>
      <c r="W35" s="344"/>
      <c r="X35" s="344"/>
      <c r="Y35" s="345"/>
      <c r="Z35" s="221"/>
      <c r="AA35" s="101"/>
      <c r="AB35" s="105"/>
      <c r="AV35" s="95">
        <v>16</v>
      </c>
      <c r="AW35" s="124" t="str">
        <f t="shared" si="1"/>
        <v/>
      </c>
      <c r="AX35" s="95" t="str">
        <f t="shared" si="2"/>
        <v/>
      </c>
      <c r="AY35" s="95" t="str">
        <f t="shared" si="3"/>
        <v/>
      </c>
    </row>
    <row r="36" spans="1:51" ht="14.1" customHeight="1" x14ac:dyDescent="0.3">
      <c r="A36" s="171">
        <v>22</v>
      </c>
      <c r="B36" s="185" t="s">
        <v>51</v>
      </c>
      <c r="C36" s="185"/>
      <c r="D36" s="185"/>
      <c r="E36" s="185"/>
      <c r="F36" s="185"/>
      <c r="G36" s="185"/>
      <c r="H36" s="185"/>
      <c r="I36" s="185"/>
      <c r="J36" s="186">
        <f t="shared" si="4"/>
        <v>0</v>
      </c>
      <c r="K36" s="186">
        <f t="shared" si="4"/>
        <v>0</v>
      </c>
      <c r="L36" s="240"/>
      <c r="M36" s="188"/>
      <c r="N36" s="189"/>
      <c r="O36" s="190" t="str">
        <f t="shared" si="5"/>
        <v xml:space="preserve"> </v>
      </c>
      <c r="Q36" s="99"/>
      <c r="R36" s="225"/>
      <c r="S36" s="343" t="s">
        <v>156</v>
      </c>
      <c r="T36" s="344"/>
      <c r="U36" s="344"/>
      <c r="V36" s="344"/>
      <c r="W36" s="344"/>
      <c r="X36" s="344"/>
      <c r="Y36" s="345"/>
      <c r="Z36" s="221"/>
      <c r="AA36" s="101"/>
      <c r="AB36" s="105"/>
      <c r="AV36" s="95">
        <v>17</v>
      </c>
      <c r="AW36" s="124" t="str">
        <f t="shared" si="1"/>
        <v/>
      </c>
      <c r="AX36" s="95" t="str">
        <f t="shared" si="2"/>
        <v/>
      </c>
      <c r="AY36" s="95" t="str">
        <f t="shared" si="3"/>
        <v/>
      </c>
    </row>
    <row r="37" spans="1:51" ht="14.1" customHeight="1" x14ac:dyDescent="0.3">
      <c r="A37" s="171">
        <v>23</v>
      </c>
      <c r="B37" s="185" t="s">
        <v>52</v>
      </c>
      <c r="C37" s="185"/>
      <c r="D37" s="185"/>
      <c r="E37" s="185"/>
      <c r="F37" s="185"/>
      <c r="G37" s="185"/>
      <c r="H37" s="185"/>
      <c r="I37" s="185"/>
      <c r="J37" s="186">
        <f t="shared" si="4"/>
        <v>0</v>
      </c>
      <c r="K37" s="186">
        <f t="shared" si="4"/>
        <v>0</v>
      </c>
      <c r="L37" s="240"/>
      <c r="M37" s="188"/>
      <c r="N37" s="189"/>
      <c r="O37" s="190" t="str">
        <f t="shared" si="5"/>
        <v xml:space="preserve"> </v>
      </c>
      <c r="Q37" s="99"/>
      <c r="R37" s="226"/>
      <c r="S37" s="331" t="str">
        <f>IF(R36=1,"Enter race here: (i.e. Fijian, Tongan, and so on)","")</f>
        <v/>
      </c>
      <c r="T37" s="332"/>
      <c r="U37" s="332"/>
      <c r="V37" s="332"/>
      <c r="W37" s="332"/>
      <c r="X37" s="332"/>
      <c r="Y37" s="333"/>
      <c r="Z37" s="221"/>
      <c r="AA37" s="101"/>
      <c r="AB37" s="105"/>
      <c r="AV37" s="95">
        <v>18</v>
      </c>
      <c r="AW37" s="95" t="str">
        <f>IF(R36=1,AX37,"")</f>
        <v/>
      </c>
      <c r="AX37" s="95" t="str">
        <f>IF(R36=1,S37,"")</f>
        <v/>
      </c>
      <c r="AY37" s="95" t="str">
        <f>IF(R36=1,", ","")</f>
        <v/>
      </c>
    </row>
    <row r="38" spans="1:51" ht="14.1" customHeight="1" x14ac:dyDescent="0.3">
      <c r="A38" s="175">
        <v>24</v>
      </c>
      <c r="B38" s="191" t="s">
        <v>53</v>
      </c>
      <c r="C38" s="191"/>
      <c r="D38" s="191"/>
      <c r="E38" s="191"/>
      <c r="F38" s="191"/>
      <c r="G38" s="191"/>
      <c r="H38" s="191"/>
      <c r="I38" s="191"/>
      <c r="J38" s="192">
        <f t="shared" si="4"/>
        <v>0</v>
      </c>
      <c r="K38" s="192">
        <f t="shared" si="4"/>
        <v>0</v>
      </c>
      <c r="L38" s="193"/>
      <c r="M38" s="194"/>
      <c r="N38" s="195"/>
      <c r="O38" s="196" t="str">
        <f>IF(OR(J38=0,K38=0)," ",IF(J38&gt;K38,"+",IF(K38&gt;J38,"-","")))</f>
        <v xml:space="preserve"> </v>
      </c>
      <c r="Q38" s="99"/>
      <c r="R38" s="225"/>
      <c r="S38" s="343" t="s">
        <v>157</v>
      </c>
      <c r="T38" s="344"/>
      <c r="U38" s="344"/>
      <c r="V38" s="344"/>
      <c r="W38" s="344"/>
      <c r="X38" s="344"/>
      <c r="Y38" s="345"/>
      <c r="Z38" s="221"/>
      <c r="AA38" s="101"/>
      <c r="AB38" s="105"/>
      <c r="AV38" s="95">
        <v>19</v>
      </c>
      <c r="AW38" s="124" t="str">
        <f>IF(R38=1,AV38,"")</f>
        <v/>
      </c>
      <c r="AX38" s="95" t="str">
        <f>IF(R38=1,S38,"")</f>
        <v/>
      </c>
      <c r="AY38" s="95" t="str">
        <f>IF(R38=1,", ","")</f>
        <v/>
      </c>
    </row>
    <row r="39" spans="1:51" ht="8.1" customHeight="1" x14ac:dyDescent="0.3">
      <c r="A39" s="113"/>
      <c r="B39" s="114"/>
      <c r="C39" s="115"/>
      <c r="D39" s="114"/>
      <c r="E39" s="115"/>
      <c r="F39" s="114"/>
      <c r="G39" s="114"/>
      <c r="H39" s="115"/>
      <c r="I39" s="114"/>
      <c r="J39" s="114"/>
      <c r="K39" s="114"/>
      <c r="L39" s="114"/>
      <c r="M39" s="114"/>
      <c r="N39" s="114"/>
      <c r="O39" s="125"/>
      <c r="Q39" s="99"/>
      <c r="R39" s="227"/>
      <c r="S39" s="331" t="str">
        <f>IF(R38=1,"Enter race here","")</f>
        <v/>
      </c>
      <c r="T39" s="332"/>
      <c r="U39" s="332"/>
      <c r="V39" s="332"/>
      <c r="W39" s="332"/>
      <c r="X39" s="332"/>
      <c r="Y39" s="333"/>
      <c r="Z39" s="221"/>
      <c r="AA39" s="101"/>
      <c r="AB39" s="105"/>
      <c r="AV39" s="95">
        <v>20</v>
      </c>
      <c r="AW39" s="95" t="str">
        <f>IF(R38=1,AX39,"")</f>
        <v/>
      </c>
      <c r="AX39" s="95" t="str">
        <f>IF(R38=1,S39,"")</f>
        <v/>
      </c>
      <c r="AY39" s="95" t="str">
        <f>IF(R38=1,", ","")</f>
        <v/>
      </c>
    </row>
    <row r="40" spans="1:51" x14ac:dyDescent="0.3">
      <c r="A40" s="126"/>
      <c r="B40" s="127" t="s">
        <v>79</v>
      </c>
      <c r="C40" s="128"/>
      <c r="D40" s="118"/>
      <c r="E40" s="128"/>
      <c r="F40" s="118"/>
      <c r="G40" s="118"/>
      <c r="H40" s="128"/>
      <c r="I40" s="118"/>
      <c r="J40" s="118"/>
      <c r="K40" s="118"/>
      <c r="L40" s="118"/>
      <c r="M40" s="119" t="s">
        <v>76</v>
      </c>
      <c r="N40" s="129" t="s">
        <v>75</v>
      </c>
      <c r="O40" s="121" t="s">
        <v>77</v>
      </c>
      <c r="Q40" s="99"/>
      <c r="R40" s="220"/>
      <c r="S40" s="331"/>
      <c r="T40" s="332"/>
      <c r="U40" s="332"/>
      <c r="V40" s="332"/>
      <c r="W40" s="332"/>
      <c r="X40" s="332"/>
      <c r="Y40" s="333"/>
      <c r="Z40" s="221"/>
      <c r="AA40" s="101"/>
      <c r="AB40" s="105"/>
    </row>
    <row r="41" spans="1:51" ht="14.1" customHeight="1" x14ac:dyDescent="0.3">
      <c r="A41" s="197"/>
      <c r="B41" s="181" t="s">
        <v>230</v>
      </c>
      <c r="C41" s="198"/>
      <c r="D41" s="181"/>
      <c r="E41" s="198"/>
      <c r="F41" s="181"/>
      <c r="G41" s="181"/>
      <c r="H41" s="198"/>
      <c r="I41" s="181"/>
      <c r="J41" s="181"/>
      <c r="K41" s="181"/>
      <c r="L41" s="181"/>
      <c r="M41" s="199" t="str">
        <f>IF(COUNT(M14:M30)=17,SUM(M14:M30)," ")</f>
        <v xml:space="preserve"> </v>
      </c>
      <c r="N41" s="200" t="str">
        <f>IF(COUNT(N14:N30)=17,SUM(N14:N30)," ")</f>
        <v xml:space="preserve"> </v>
      </c>
      <c r="O41" s="170" t="str">
        <f>IF(OR(N41=" ",M41=" ")," ",N41-M41)</f>
        <v xml:space="preserve"> </v>
      </c>
      <c r="Q41" s="99"/>
      <c r="R41" s="218"/>
      <c r="S41" s="123"/>
      <c r="T41" s="123"/>
      <c r="U41" s="123"/>
      <c r="V41" s="123"/>
      <c r="W41" s="123"/>
      <c r="X41" s="123"/>
      <c r="Y41" s="123"/>
      <c r="Z41" s="219"/>
      <c r="AA41" s="101"/>
      <c r="AB41" s="105"/>
    </row>
    <row r="42" spans="1:51" ht="14.1" customHeight="1" thickBot="1" x14ac:dyDescent="0.35">
      <c r="A42" s="201"/>
      <c r="B42" s="240" t="s">
        <v>231</v>
      </c>
      <c r="C42" s="202"/>
      <c r="D42" s="240"/>
      <c r="E42" s="202"/>
      <c r="F42" s="240"/>
      <c r="G42" s="240"/>
      <c r="H42" s="202"/>
      <c r="I42" s="240"/>
      <c r="J42" s="240"/>
      <c r="K42" s="240"/>
      <c r="L42" s="240"/>
      <c r="M42" s="203" t="str">
        <f>IF(SUM(J32:J38)&gt;0,COUNTIF(J32:J38,2)," ")</f>
        <v xml:space="preserve"> </v>
      </c>
      <c r="N42" s="204" t="str">
        <f>IF(SUM(K32:K38)&gt;0,COUNTIF(K32:K38,2)," ")</f>
        <v xml:space="preserve"> </v>
      </c>
      <c r="O42" s="174" t="str">
        <f>IF(OR(N42=" ",M42=" ")," ",IF(M42=" "," ",N42-M42))</f>
        <v xml:space="preserve"> </v>
      </c>
      <c r="Q42" s="236"/>
      <c r="R42" s="237"/>
      <c r="S42" s="237"/>
      <c r="T42" s="237"/>
      <c r="U42" s="237"/>
      <c r="V42" s="237"/>
      <c r="W42" s="237"/>
      <c r="X42" s="237"/>
      <c r="Y42" s="237"/>
      <c r="Z42" s="237"/>
      <c r="AA42" s="237"/>
      <c r="AB42" s="238"/>
    </row>
    <row r="43" spans="1:51" ht="14.1" customHeight="1" x14ac:dyDescent="0.3">
      <c r="A43" s="201"/>
      <c r="B43" s="240" t="s">
        <v>232</v>
      </c>
      <c r="C43" s="202"/>
      <c r="D43" s="240"/>
      <c r="E43" s="202"/>
      <c r="F43" s="240"/>
      <c r="G43" s="240"/>
      <c r="H43" s="202"/>
      <c r="I43" s="240"/>
      <c r="J43" s="240"/>
      <c r="K43" s="240"/>
      <c r="L43" s="240"/>
      <c r="M43" s="203" t="str">
        <f>IF(COUNT(M14:M18)=5,SUM(M14:M18)," ")</f>
        <v xml:space="preserve"> </v>
      </c>
      <c r="N43" s="204" t="str">
        <f>IF(COUNT(N14:N18)=5,SUM(N14:N18)," ")</f>
        <v xml:space="preserve"> </v>
      </c>
      <c r="O43" s="174" t="str">
        <f>IF(OR(N43=" ",M43=" ")," ",N43-M43)</f>
        <v xml:space="preserve"> </v>
      </c>
    </row>
    <row r="44" spans="1:51" ht="14.1" customHeight="1" x14ac:dyDescent="0.3">
      <c r="A44" s="201"/>
      <c r="B44" s="240" t="s">
        <v>233</v>
      </c>
      <c r="C44" s="202"/>
      <c r="D44" s="240"/>
      <c r="E44" s="202"/>
      <c r="F44" s="240"/>
      <c r="G44" s="240"/>
      <c r="H44" s="202"/>
      <c r="I44" s="240"/>
      <c r="J44" s="240"/>
      <c r="K44" s="240"/>
      <c r="L44" s="240"/>
      <c r="M44" s="203" t="str">
        <f>IF(COUNT(M19:M25)=7,SUM(M19:M25)," ")</f>
        <v xml:space="preserve"> </v>
      </c>
      <c r="N44" s="204" t="str">
        <f>IF(COUNT(N19:N25)=7,SUM(N19:N25)," ")</f>
        <v xml:space="preserve"> </v>
      </c>
      <c r="O44" s="174" t="str">
        <f>IF(OR(N44=" ",M44=" ")," ",N44-M44)</f>
        <v xml:space="preserve"> </v>
      </c>
    </row>
    <row r="45" spans="1:51" ht="14.1" customHeight="1" x14ac:dyDescent="0.3">
      <c r="A45" s="201"/>
      <c r="B45" s="240" t="s">
        <v>234</v>
      </c>
      <c r="C45" s="202"/>
      <c r="D45" s="240"/>
      <c r="E45" s="202"/>
      <c r="F45" s="240"/>
      <c r="G45" s="240"/>
      <c r="H45" s="202"/>
      <c r="I45" s="240"/>
      <c r="J45" s="240"/>
      <c r="K45" s="240"/>
      <c r="L45" s="240"/>
      <c r="M45" s="203" t="str">
        <f>IF(COUNT(M26:M30)=5,SUM(M26:M30)," ")</f>
        <v xml:space="preserve"> </v>
      </c>
      <c r="N45" s="204" t="str">
        <f>IF(COUNT(N26:N30)=5,SUM(N26:N30)," ")</f>
        <v xml:space="preserve"> </v>
      </c>
      <c r="O45" s="174" t="str">
        <f>IF(OR(N45=" ",M45=" ")," ",N45-M45)</f>
        <v xml:space="preserve"> </v>
      </c>
    </row>
    <row r="46" spans="1:51" ht="14.1" customHeight="1" x14ac:dyDescent="0.3">
      <c r="A46" s="205"/>
      <c r="B46" s="193" t="s">
        <v>85</v>
      </c>
      <c r="C46" s="206"/>
      <c r="D46" s="193"/>
      <c r="E46" s="206"/>
      <c r="F46" s="193"/>
      <c r="G46" s="193"/>
      <c r="H46" s="206"/>
      <c r="I46" s="193"/>
      <c r="J46" s="193"/>
      <c r="K46" s="193"/>
      <c r="L46" s="193"/>
      <c r="M46" s="207" t="str">
        <f>IF(COUNT(M14:M30)=17,IF(M41=" "," ",IF(M41&gt;15,"Clinical",IF(M41&lt;=15,"Non-C",""))),"")</f>
        <v/>
      </c>
      <c r="N46" s="208" t="str">
        <f>IF(COUNT(N14:N30)=17,IF(N41=" "," ",IF(N41&gt;15,"Clinical",IF(N41&lt;=15,"Non-C",""))),"")</f>
        <v/>
      </c>
      <c r="O46" s="196" t="str">
        <f>IF(AND(M46="Clinical",N46="Non-C"),"+","")</f>
        <v/>
      </c>
    </row>
    <row r="47" spans="1:51" ht="8.25" customHeight="1" thickBot="1" x14ac:dyDescent="0.35">
      <c r="A47" s="130"/>
      <c r="B47" s="131"/>
      <c r="C47" s="132"/>
      <c r="D47" s="131"/>
      <c r="E47" s="132"/>
      <c r="F47" s="131"/>
      <c r="G47" s="131"/>
      <c r="H47" s="132"/>
      <c r="I47" s="131"/>
      <c r="J47" s="131"/>
      <c r="K47" s="131"/>
      <c r="L47" s="131"/>
      <c r="M47" s="131"/>
      <c r="N47" s="131"/>
      <c r="O47" s="133"/>
    </row>
    <row r="48" spans="1:51" x14ac:dyDescent="0.3">
      <c r="C48" s="134"/>
      <c r="E48" s="134"/>
      <c r="H48" s="134"/>
    </row>
    <row r="49" spans="1:46" s="136" customFormat="1" ht="13.8" x14ac:dyDescent="0.25">
      <c r="A49" s="135" t="s">
        <v>18</v>
      </c>
    </row>
    <row r="50" spans="1:46" s="136" customFormat="1" ht="9" customHeight="1" x14ac:dyDescent="0.25">
      <c r="A50" s="135"/>
    </row>
    <row r="51" spans="1:46" s="138" customFormat="1" ht="13.2" thickBot="1" x14ac:dyDescent="0.3">
      <c r="A51" s="137" t="s">
        <v>279</v>
      </c>
      <c r="P51" s="138" t="s">
        <v>278</v>
      </c>
    </row>
    <row r="52" spans="1:46" x14ac:dyDescent="0.3">
      <c r="A52" s="139"/>
      <c r="B52" s="381" t="s">
        <v>0</v>
      </c>
      <c r="C52" s="381"/>
      <c r="D52" s="381"/>
      <c r="E52" s="381"/>
      <c r="F52" s="381"/>
      <c r="G52" s="381"/>
      <c r="H52" s="381"/>
      <c r="I52" s="381"/>
      <c r="J52" s="381"/>
      <c r="K52" s="140" t="s">
        <v>61</v>
      </c>
      <c r="L52" s="141">
        <v>1</v>
      </c>
      <c r="M52" s="141">
        <v>2</v>
      </c>
      <c r="N52" s="141">
        <v>3</v>
      </c>
      <c r="O52" s="141">
        <v>4</v>
      </c>
      <c r="P52" s="141">
        <v>5</v>
      </c>
      <c r="Q52" s="141">
        <v>6</v>
      </c>
      <c r="R52" s="141">
        <v>7</v>
      </c>
      <c r="S52" s="141">
        <v>8</v>
      </c>
      <c r="T52" s="141">
        <v>9</v>
      </c>
      <c r="U52" s="141">
        <v>10</v>
      </c>
      <c r="V52" s="141">
        <v>11</v>
      </c>
      <c r="W52" s="141">
        <v>12</v>
      </c>
      <c r="X52" s="141">
        <v>13</v>
      </c>
      <c r="Y52" s="141">
        <v>14</v>
      </c>
      <c r="Z52" s="141">
        <v>15</v>
      </c>
      <c r="AA52" s="141">
        <v>16</v>
      </c>
      <c r="AB52" s="141">
        <v>17</v>
      </c>
      <c r="AC52" s="141">
        <v>18</v>
      </c>
      <c r="AD52" s="141">
        <v>19</v>
      </c>
      <c r="AE52" s="141">
        <v>20</v>
      </c>
      <c r="AF52" s="141">
        <v>21</v>
      </c>
      <c r="AG52" s="141">
        <v>22</v>
      </c>
      <c r="AH52" s="141">
        <v>23</v>
      </c>
      <c r="AI52" s="141">
        <v>24</v>
      </c>
      <c r="AJ52" s="141">
        <v>25</v>
      </c>
      <c r="AK52" s="141">
        <v>26</v>
      </c>
      <c r="AL52" s="141">
        <v>27</v>
      </c>
      <c r="AM52" s="141">
        <v>28</v>
      </c>
      <c r="AN52" s="141">
        <v>29</v>
      </c>
      <c r="AO52" s="141">
        <v>30</v>
      </c>
      <c r="AP52" s="364" t="s">
        <v>57</v>
      </c>
      <c r="AQ52" s="366"/>
      <c r="AR52" s="366"/>
      <c r="AS52" s="142" t="s">
        <v>128</v>
      </c>
      <c r="AT52" s="143"/>
    </row>
    <row r="53" spans="1:46" ht="15" thickBot="1" x14ac:dyDescent="0.35">
      <c r="A53" s="144"/>
      <c r="B53" s="382"/>
      <c r="C53" s="382"/>
      <c r="D53" s="382"/>
      <c r="E53" s="382"/>
      <c r="F53" s="382"/>
      <c r="G53" s="382"/>
      <c r="H53" s="382"/>
      <c r="I53" s="382"/>
      <c r="J53" s="382"/>
      <c r="K53" s="145" t="s">
        <v>1</v>
      </c>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46" t="s">
        <v>58</v>
      </c>
      <c r="AQ53" s="146" t="s">
        <v>60</v>
      </c>
      <c r="AR53" s="146" t="s">
        <v>59</v>
      </c>
      <c r="AS53" s="147">
        <f>COUNT(L53:AO53)</f>
        <v>0</v>
      </c>
    </row>
    <row r="54" spans="1:46" ht="15.75" customHeight="1" x14ac:dyDescent="0.3">
      <c r="A54" s="148" t="s">
        <v>2</v>
      </c>
      <c r="B54" s="373" t="s">
        <v>3</v>
      </c>
      <c r="C54" s="373"/>
      <c r="D54" s="373"/>
      <c r="E54" s="373"/>
      <c r="F54" s="373"/>
      <c r="G54" s="373"/>
      <c r="H54" s="373"/>
      <c r="I54" s="373"/>
      <c r="J54" s="373"/>
      <c r="K54" s="374"/>
      <c r="L54" s="361"/>
      <c r="M54" s="361"/>
      <c r="N54" s="361"/>
      <c r="O54" s="361"/>
      <c r="P54" s="361"/>
      <c r="Q54" s="361"/>
      <c r="R54" s="361"/>
      <c r="S54" s="361"/>
      <c r="T54" s="361"/>
      <c r="U54" s="363"/>
      <c r="V54" s="363"/>
      <c r="W54" s="363"/>
      <c r="X54" s="361"/>
      <c r="Y54" s="361"/>
      <c r="Z54" s="361"/>
      <c r="AA54" s="361"/>
      <c r="AB54" s="361"/>
      <c r="AC54" s="361"/>
      <c r="AD54" s="361"/>
      <c r="AE54" s="361"/>
      <c r="AF54" s="361"/>
      <c r="AG54" s="361"/>
      <c r="AH54" s="361"/>
      <c r="AI54" s="361"/>
      <c r="AJ54" s="361"/>
      <c r="AK54" s="361"/>
      <c r="AL54" s="361"/>
      <c r="AM54" s="361"/>
      <c r="AN54" s="361"/>
      <c r="AO54" s="386"/>
      <c r="AP54" s="364" t="s">
        <v>127</v>
      </c>
      <c r="AQ54" s="365"/>
      <c r="AR54" s="365"/>
      <c r="AS54" s="143"/>
    </row>
    <row r="55" spans="1:46" ht="15" x14ac:dyDescent="0.3">
      <c r="A55" s="149"/>
      <c r="B55" s="375" t="s">
        <v>21</v>
      </c>
      <c r="C55" s="375"/>
      <c r="D55" s="375"/>
      <c r="E55" s="375"/>
      <c r="F55" s="375"/>
      <c r="G55" s="375"/>
      <c r="H55" s="375"/>
      <c r="I55" s="375"/>
      <c r="J55" s="375"/>
      <c r="K55" s="376"/>
      <c r="L55" s="362"/>
      <c r="M55" s="362"/>
      <c r="N55" s="362"/>
      <c r="O55" s="362"/>
      <c r="P55" s="362"/>
      <c r="Q55" s="362"/>
      <c r="R55" s="362"/>
      <c r="S55" s="362"/>
      <c r="T55" s="362"/>
      <c r="U55" s="361"/>
      <c r="V55" s="361"/>
      <c r="W55" s="361"/>
      <c r="X55" s="362"/>
      <c r="Y55" s="362"/>
      <c r="Z55" s="362"/>
      <c r="AA55" s="362"/>
      <c r="AB55" s="362"/>
      <c r="AC55" s="362"/>
      <c r="AD55" s="362"/>
      <c r="AE55" s="362"/>
      <c r="AF55" s="362"/>
      <c r="AG55" s="362"/>
      <c r="AH55" s="362"/>
      <c r="AI55" s="362"/>
      <c r="AJ55" s="362"/>
      <c r="AK55" s="362"/>
      <c r="AL55" s="362"/>
      <c r="AM55" s="362"/>
      <c r="AN55" s="362"/>
      <c r="AO55" s="385"/>
      <c r="AP55" s="150">
        <f>SUMPRODUCT((LEN(L54:AO55)-LEN(SUBSTITUTE((UPPER(L54:AO55)),UPPER(AP$53),"")))/LEN(AP$53))</f>
        <v>0</v>
      </c>
      <c r="AQ55" s="150">
        <f>SUMPRODUCT((LEN(L54:AO55)-LEN(SUBSTITUTE((UPPER(L54:AO55)),UPPER(AQ$53),"")))/LEN(AQ$53))</f>
        <v>0</v>
      </c>
      <c r="AR55" s="150">
        <f>SUMPRODUCT((LEN(L54:AO55)-LEN(SUBSTITUTE((UPPER(L54:AO55)),UPPER(AR$53),"")))/LEN(AR$53))</f>
        <v>0</v>
      </c>
      <c r="AS55" s="244">
        <f>SUM(AP55:AR55)</f>
        <v>0</v>
      </c>
      <c r="AT55" s="95" t="str">
        <f>IF(AS55&gt;0, "Yes","No")</f>
        <v>No</v>
      </c>
    </row>
    <row r="56" spans="1:46" ht="14.1" customHeight="1" x14ac:dyDescent="0.3">
      <c r="A56" s="151"/>
      <c r="B56" s="367"/>
      <c r="C56" s="367"/>
      <c r="D56" s="367"/>
      <c r="E56" s="367"/>
      <c r="F56" s="367"/>
      <c r="G56" s="367"/>
      <c r="H56" s="367"/>
      <c r="I56" s="367"/>
      <c r="J56" s="367"/>
      <c r="K56" s="368"/>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3"/>
      <c r="AP56" s="150"/>
      <c r="AQ56" s="150"/>
      <c r="AR56" s="150"/>
      <c r="AS56" s="143"/>
    </row>
    <row r="57" spans="1:46" ht="15.75" customHeight="1" x14ac:dyDescent="0.3">
      <c r="A57" s="154" t="s">
        <v>4</v>
      </c>
      <c r="B57" s="377" t="s">
        <v>10</v>
      </c>
      <c r="C57" s="377"/>
      <c r="D57" s="377"/>
      <c r="E57" s="377"/>
      <c r="F57" s="377"/>
      <c r="G57" s="377"/>
      <c r="H57" s="377"/>
      <c r="I57" s="377"/>
      <c r="J57" s="377"/>
      <c r="K57" s="378"/>
      <c r="L57" s="361"/>
      <c r="M57" s="362"/>
      <c r="N57" s="362"/>
      <c r="O57" s="361"/>
      <c r="P57" s="361"/>
      <c r="Q57" s="361"/>
      <c r="R57" s="362"/>
      <c r="S57" s="362"/>
      <c r="T57" s="362"/>
      <c r="U57" s="360"/>
      <c r="V57" s="360"/>
      <c r="W57" s="360"/>
      <c r="X57" s="362"/>
      <c r="Y57" s="362"/>
      <c r="Z57" s="362"/>
      <c r="AA57" s="362"/>
      <c r="AB57" s="362"/>
      <c r="AC57" s="362"/>
      <c r="AD57" s="362"/>
      <c r="AE57" s="362"/>
      <c r="AF57" s="362"/>
      <c r="AG57" s="362"/>
      <c r="AH57" s="362"/>
      <c r="AI57" s="362"/>
      <c r="AJ57" s="362"/>
      <c r="AK57" s="362"/>
      <c r="AL57" s="362"/>
      <c r="AM57" s="362"/>
      <c r="AN57" s="362"/>
      <c r="AO57" s="385"/>
      <c r="AP57" s="150"/>
      <c r="AQ57" s="150"/>
      <c r="AR57" s="150"/>
      <c r="AS57" s="143"/>
    </row>
    <row r="58" spans="1:46" ht="15" x14ac:dyDescent="0.3">
      <c r="A58" s="149"/>
      <c r="B58" s="375" t="s">
        <v>22</v>
      </c>
      <c r="C58" s="375"/>
      <c r="D58" s="375"/>
      <c r="E58" s="375"/>
      <c r="F58" s="375"/>
      <c r="G58" s="375"/>
      <c r="H58" s="375"/>
      <c r="I58" s="375"/>
      <c r="J58" s="375"/>
      <c r="K58" s="376"/>
      <c r="L58" s="362"/>
      <c r="M58" s="362"/>
      <c r="N58" s="362"/>
      <c r="O58" s="362"/>
      <c r="P58" s="362"/>
      <c r="Q58" s="362"/>
      <c r="R58" s="362"/>
      <c r="S58" s="362"/>
      <c r="T58" s="362"/>
      <c r="U58" s="361"/>
      <c r="V58" s="361"/>
      <c r="W58" s="361"/>
      <c r="X58" s="362"/>
      <c r="Y58" s="362"/>
      <c r="Z58" s="362"/>
      <c r="AA58" s="362"/>
      <c r="AB58" s="362"/>
      <c r="AC58" s="362"/>
      <c r="AD58" s="362"/>
      <c r="AE58" s="362"/>
      <c r="AF58" s="362"/>
      <c r="AG58" s="362"/>
      <c r="AH58" s="362"/>
      <c r="AI58" s="362"/>
      <c r="AJ58" s="362"/>
      <c r="AK58" s="362"/>
      <c r="AL58" s="362"/>
      <c r="AM58" s="362"/>
      <c r="AN58" s="362"/>
      <c r="AO58" s="385"/>
      <c r="AP58" s="150">
        <f>SUMPRODUCT((LEN(L57:AO58)-LEN(SUBSTITUTE((UPPER(L57:AO58)),UPPER(AP$53),"")))/LEN(AP$53))</f>
        <v>0</v>
      </c>
      <c r="AQ58" s="150">
        <f>SUMPRODUCT((LEN(L57:AO58)-LEN(SUBSTITUTE((UPPER(L57:AO58)),UPPER(AQ$53),"")))/LEN(AQ$53))</f>
        <v>0</v>
      </c>
      <c r="AR58" s="150">
        <f>SUMPRODUCT((LEN(L57:AO58)-LEN(SUBSTITUTE((UPPER(L57:AO58)),UPPER(AR$53),"")))/LEN(AR$53))</f>
        <v>0</v>
      </c>
      <c r="AS58" s="244">
        <f t="shared" ref="AS58" si="6">SUM(AP58:AR58)</f>
        <v>0</v>
      </c>
      <c r="AT58" s="95" t="str">
        <f>IF(AS58&gt;0, "Yes","No")</f>
        <v>No</v>
      </c>
    </row>
    <row r="59" spans="1:46" ht="14.1" customHeight="1" x14ac:dyDescent="0.3">
      <c r="A59" s="151"/>
      <c r="B59" s="367"/>
      <c r="C59" s="367"/>
      <c r="D59" s="367"/>
      <c r="E59" s="367"/>
      <c r="F59" s="367"/>
      <c r="G59" s="367"/>
      <c r="H59" s="367"/>
      <c r="I59" s="367"/>
      <c r="J59" s="367"/>
      <c r="K59" s="368"/>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3"/>
      <c r="AP59" s="150"/>
      <c r="AQ59" s="150"/>
      <c r="AR59" s="150"/>
      <c r="AS59" s="143"/>
    </row>
    <row r="60" spans="1:46" ht="15.75" customHeight="1" x14ac:dyDescent="0.3">
      <c r="A60" s="154" t="s">
        <v>4</v>
      </c>
      <c r="B60" s="377" t="s">
        <v>11</v>
      </c>
      <c r="C60" s="377"/>
      <c r="D60" s="377"/>
      <c r="E60" s="377"/>
      <c r="F60" s="377"/>
      <c r="G60" s="377"/>
      <c r="H60" s="377"/>
      <c r="I60" s="377"/>
      <c r="J60" s="377"/>
      <c r="K60" s="378"/>
      <c r="L60" s="361"/>
      <c r="M60" s="362"/>
      <c r="N60" s="362"/>
      <c r="O60" s="362"/>
      <c r="P60" s="361"/>
      <c r="Q60" s="361"/>
      <c r="R60" s="361"/>
      <c r="S60" s="362"/>
      <c r="T60" s="362"/>
      <c r="U60" s="360"/>
      <c r="V60" s="360"/>
      <c r="W60" s="360"/>
      <c r="X60" s="362"/>
      <c r="Y60" s="362"/>
      <c r="Z60" s="362"/>
      <c r="AA60" s="362"/>
      <c r="AB60" s="362"/>
      <c r="AC60" s="362"/>
      <c r="AD60" s="362"/>
      <c r="AE60" s="362"/>
      <c r="AF60" s="362"/>
      <c r="AG60" s="362"/>
      <c r="AH60" s="362"/>
      <c r="AI60" s="362"/>
      <c r="AJ60" s="362"/>
      <c r="AK60" s="362"/>
      <c r="AL60" s="362"/>
      <c r="AM60" s="362"/>
      <c r="AN60" s="362"/>
      <c r="AO60" s="385"/>
      <c r="AP60" s="150"/>
      <c r="AQ60" s="150"/>
      <c r="AR60" s="150"/>
      <c r="AS60" s="143"/>
    </row>
    <row r="61" spans="1:46" ht="15" x14ac:dyDescent="0.3">
      <c r="A61" s="149"/>
      <c r="B61" s="375" t="s">
        <v>23</v>
      </c>
      <c r="C61" s="375"/>
      <c r="D61" s="375"/>
      <c r="E61" s="375"/>
      <c r="F61" s="375"/>
      <c r="G61" s="375"/>
      <c r="H61" s="375"/>
      <c r="I61" s="375"/>
      <c r="J61" s="375"/>
      <c r="K61" s="376"/>
      <c r="L61" s="362"/>
      <c r="M61" s="362"/>
      <c r="N61" s="362"/>
      <c r="O61" s="362"/>
      <c r="P61" s="362"/>
      <c r="Q61" s="362"/>
      <c r="R61" s="362"/>
      <c r="S61" s="362"/>
      <c r="T61" s="362"/>
      <c r="U61" s="361"/>
      <c r="V61" s="361"/>
      <c r="W61" s="361"/>
      <c r="X61" s="362"/>
      <c r="Y61" s="362"/>
      <c r="Z61" s="362"/>
      <c r="AA61" s="362"/>
      <c r="AB61" s="362"/>
      <c r="AC61" s="362"/>
      <c r="AD61" s="362"/>
      <c r="AE61" s="362"/>
      <c r="AF61" s="362"/>
      <c r="AG61" s="362"/>
      <c r="AH61" s="362"/>
      <c r="AI61" s="362"/>
      <c r="AJ61" s="362"/>
      <c r="AK61" s="362"/>
      <c r="AL61" s="362"/>
      <c r="AM61" s="362"/>
      <c r="AN61" s="362"/>
      <c r="AO61" s="385"/>
      <c r="AP61" s="150">
        <f>SUMPRODUCT((LEN(L60:AO61)-LEN(SUBSTITUTE((UPPER(L60:AO61)),UPPER(AP$53),"")))/LEN(AP$53))</f>
        <v>0</v>
      </c>
      <c r="AQ61" s="150">
        <f>SUMPRODUCT((LEN(L60:AO61)-LEN(SUBSTITUTE((UPPER(L60:AO61)),UPPER(AQ$53),"")))/LEN(AQ$53))</f>
        <v>0</v>
      </c>
      <c r="AR61" s="150">
        <f>SUMPRODUCT((LEN(L60:AO61)-LEN(SUBSTITUTE((UPPER(L60:AO61)),UPPER(AR$53),"")))/LEN(AR$53))</f>
        <v>0</v>
      </c>
      <c r="AS61" s="244">
        <f t="shared" ref="AS61" si="7">SUM(AP61:AR61)</f>
        <v>0</v>
      </c>
      <c r="AT61" s="95" t="str">
        <f>IF(AS61&gt;0, "Yes","No")</f>
        <v>No</v>
      </c>
    </row>
    <row r="62" spans="1:46" ht="14.1" customHeight="1" x14ac:dyDescent="0.3">
      <c r="A62" s="151"/>
      <c r="B62" s="367"/>
      <c r="C62" s="367"/>
      <c r="D62" s="367"/>
      <c r="E62" s="367"/>
      <c r="F62" s="367"/>
      <c r="G62" s="367"/>
      <c r="H62" s="367"/>
      <c r="I62" s="367"/>
      <c r="J62" s="367"/>
      <c r="K62" s="368"/>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3"/>
      <c r="AP62" s="150"/>
      <c r="AQ62" s="150"/>
      <c r="AR62" s="150"/>
      <c r="AS62" s="143"/>
    </row>
    <row r="63" spans="1:46" ht="15.75" customHeight="1" x14ac:dyDescent="0.3">
      <c r="A63" s="154" t="s">
        <v>5</v>
      </c>
      <c r="B63" s="377" t="s">
        <v>12</v>
      </c>
      <c r="C63" s="377"/>
      <c r="D63" s="377"/>
      <c r="E63" s="377"/>
      <c r="F63" s="377"/>
      <c r="G63" s="377"/>
      <c r="H63" s="377"/>
      <c r="I63" s="377"/>
      <c r="J63" s="377"/>
      <c r="K63" s="378"/>
      <c r="L63" s="361"/>
      <c r="M63" s="362"/>
      <c r="N63" s="361"/>
      <c r="O63" s="361"/>
      <c r="P63" s="361"/>
      <c r="Q63" s="362"/>
      <c r="R63" s="362"/>
      <c r="S63" s="362"/>
      <c r="T63" s="362"/>
      <c r="U63" s="360"/>
      <c r="V63" s="360"/>
      <c r="W63" s="360"/>
      <c r="X63" s="362"/>
      <c r="Y63" s="362"/>
      <c r="Z63" s="362"/>
      <c r="AA63" s="362"/>
      <c r="AB63" s="362"/>
      <c r="AC63" s="362"/>
      <c r="AD63" s="362"/>
      <c r="AE63" s="362"/>
      <c r="AF63" s="362"/>
      <c r="AG63" s="362"/>
      <c r="AH63" s="362"/>
      <c r="AI63" s="362"/>
      <c r="AJ63" s="362"/>
      <c r="AK63" s="362"/>
      <c r="AL63" s="362"/>
      <c r="AM63" s="362"/>
      <c r="AN63" s="362"/>
      <c r="AO63" s="385"/>
      <c r="AP63" s="150"/>
      <c r="AQ63" s="150"/>
      <c r="AR63" s="150"/>
      <c r="AS63" s="143"/>
    </row>
    <row r="64" spans="1:46" ht="15" x14ac:dyDescent="0.3">
      <c r="A64" s="149"/>
      <c r="B64" s="375" t="s">
        <v>24</v>
      </c>
      <c r="C64" s="375"/>
      <c r="D64" s="375"/>
      <c r="E64" s="375"/>
      <c r="F64" s="375"/>
      <c r="G64" s="375"/>
      <c r="H64" s="375"/>
      <c r="I64" s="375"/>
      <c r="J64" s="375"/>
      <c r="K64" s="376"/>
      <c r="L64" s="362"/>
      <c r="M64" s="362"/>
      <c r="N64" s="362"/>
      <c r="O64" s="362"/>
      <c r="P64" s="362"/>
      <c r="Q64" s="362"/>
      <c r="R64" s="362"/>
      <c r="S64" s="362"/>
      <c r="T64" s="362"/>
      <c r="U64" s="361"/>
      <c r="V64" s="361"/>
      <c r="W64" s="361"/>
      <c r="X64" s="362"/>
      <c r="Y64" s="362"/>
      <c r="Z64" s="362"/>
      <c r="AA64" s="362"/>
      <c r="AB64" s="362"/>
      <c r="AC64" s="362"/>
      <c r="AD64" s="362"/>
      <c r="AE64" s="362"/>
      <c r="AF64" s="362"/>
      <c r="AG64" s="362"/>
      <c r="AH64" s="362"/>
      <c r="AI64" s="362"/>
      <c r="AJ64" s="362"/>
      <c r="AK64" s="362"/>
      <c r="AL64" s="362"/>
      <c r="AM64" s="362"/>
      <c r="AN64" s="362"/>
      <c r="AO64" s="385"/>
      <c r="AP64" s="150">
        <f>SUMPRODUCT((LEN(L63:AO64)-LEN(SUBSTITUTE((UPPER(L63:AO64)),UPPER(AP$53),"")))/LEN(AP$53))</f>
        <v>0</v>
      </c>
      <c r="AQ64" s="150">
        <f>SUMPRODUCT((LEN(L63:AO64)-LEN(SUBSTITUTE((UPPER(L63:AO64)),UPPER(AQ$53),"")))/LEN(AQ$53))</f>
        <v>0</v>
      </c>
      <c r="AR64" s="150">
        <f>SUMPRODUCT((LEN(L63:AO64)-LEN(SUBSTITUTE((UPPER(L63:AO64)),UPPER(AR$53),"")))/LEN(AR$53))</f>
        <v>0</v>
      </c>
      <c r="AS64" s="244">
        <f t="shared" ref="AS64" si="8">SUM(AP64:AR64)</f>
        <v>0</v>
      </c>
      <c r="AT64" s="95" t="str">
        <f>IF(AS64&gt;0, "Yes","No")</f>
        <v>No</v>
      </c>
    </row>
    <row r="65" spans="1:46" ht="14.1" customHeight="1" x14ac:dyDescent="0.3">
      <c r="A65" s="151"/>
      <c r="B65" s="367"/>
      <c r="C65" s="367"/>
      <c r="D65" s="367"/>
      <c r="E65" s="367"/>
      <c r="F65" s="367"/>
      <c r="G65" s="367"/>
      <c r="H65" s="367"/>
      <c r="I65" s="367"/>
      <c r="J65" s="367"/>
      <c r="K65" s="368"/>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3"/>
      <c r="AP65" s="150"/>
      <c r="AQ65" s="150"/>
      <c r="AR65" s="150"/>
      <c r="AS65" s="143"/>
    </row>
    <row r="66" spans="1:46" ht="15.75" customHeight="1" x14ac:dyDescent="0.3">
      <c r="A66" s="154" t="s">
        <v>2</v>
      </c>
      <c r="B66" s="377" t="s">
        <v>13</v>
      </c>
      <c r="C66" s="377"/>
      <c r="D66" s="377"/>
      <c r="E66" s="377"/>
      <c r="F66" s="377"/>
      <c r="G66" s="377"/>
      <c r="H66" s="377"/>
      <c r="I66" s="377"/>
      <c r="J66" s="377"/>
      <c r="K66" s="378"/>
      <c r="L66" s="361"/>
      <c r="M66" s="362"/>
      <c r="N66" s="362"/>
      <c r="O66" s="362"/>
      <c r="P66" s="362"/>
      <c r="Q66" s="361"/>
      <c r="R66" s="361"/>
      <c r="S66" s="361"/>
      <c r="T66" s="362"/>
      <c r="U66" s="360"/>
      <c r="V66" s="360"/>
      <c r="W66" s="360"/>
      <c r="X66" s="362"/>
      <c r="Y66" s="362"/>
      <c r="Z66" s="362"/>
      <c r="AA66" s="362"/>
      <c r="AB66" s="362"/>
      <c r="AC66" s="362"/>
      <c r="AD66" s="362"/>
      <c r="AE66" s="362"/>
      <c r="AF66" s="362"/>
      <c r="AG66" s="362"/>
      <c r="AH66" s="362"/>
      <c r="AI66" s="362"/>
      <c r="AJ66" s="362"/>
      <c r="AK66" s="362"/>
      <c r="AL66" s="362"/>
      <c r="AM66" s="362"/>
      <c r="AN66" s="362"/>
      <c r="AO66" s="385"/>
      <c r="AP66" s="150"/>
      <c r="AQ66" s="150"/>
      <c r="AR66" s="150"/>
      <c r="AS66" s="143"/>
    </row>
    <row r="67" spans="1:46" ht="15" x14ac:dyDescent="0.3">
      <c r="A67" s="149"/>
      <c r="B67" s="375" t="s">
        <v>25</v>
      </c>
      <c r="C67" s="375"/>
      <c r="D67" s="375"/>
      <c r="E67" s="375"/>
      <c r="F67" s="375"/>
      <c r="G67" s="375"/>
      <c r="H67" s="375"/>
      <c r="I67" s="375"/>
      <c r="J67" s="375"/>
      <c r="K67" s="376"/>
      <c r="L67" s="362"/>
      <c r="M67" s="362"/>
      <c r="N67" s="362"/>
      <c r="O67" s="362"/>
      <c r="P67" s="362"/>
      <c r="Q67" s="362"/>
      <c r="R67" s="362"/>
      <c r="S67" s="362"/>
      <c r="T67" s="362"/>
      <c r="U67" s="361"/>
      <c r="V67" s="361"/>
      <c r="W67" s="361"/>
      <c r="X67" s="362"/>
      <c r="Y67" s="362"/>
      <c r="Z67" s="362"/>
      <c r="AA67" s="362"/>
      <c r="AB67" s="362"/>
      <c r="AC67" s="362"/>
      <c r="AD67" s="362"/>
      <c r="AE67" s="362"/>
      <c r="AF67" s="362"/>
      <c r="AG67" s="362"/>
      <c r="AH67" s="362"/>
      <c r="AI67" s="362"/>
      <c r="AJ67" s="362"/>
      <c r="AK67" s="362"/>
      <c r="AL67" s="362"/>
      <c r="AM67" s="362"/>
      <c r="AN67" s="362"/>
      <c r="AO67" s="385"/>
      <c r="AP67" s="150">
        <f>SUMPRODUCT((LEN(L66:AO67)-LEN(SUBSTITUTE((UPPER(L66:AO67)),UPPER(AP$53),"")))/LEN(AP$53))</f>
        <v>0</v>
      </c>
      <c r="AQ67" s="150">
        <f>SUMPRODUCT((LEN(L66:AO67)-LEN(SUBSTITUTE((UPPER(L66:AO67)),UPPER(AQ$53),"")))/LEN(AQ$53))</f>
        <v>0</v>
      </c>
      <c r="AR67" s="150">
        <f>SUMPRODUCT((LEN(L66:AO67)-LEN(SUBSTITUTE((UPPER(L66:AO67)),UPPER(AR$53),"")))/LEN(AR$53))</f>
        <v>0</v>
      </c>
      <c r="AS67" s="244">
        <f t="shared" ref="AS67" si="9">SUM(AP67:AR67)</f>
        <v>0</v>
      </c>
      <c r="AT67" s="95" t="str">
        <f>IF(AS67&gt;0, "Yes","No")</f>
        <v>No</v>
      </c>
    </row>
    <row r="68" spans="1:46" ht="14.1" customHeight="1" x14ac:dyDescent="0.3">
      <c r="A68" s="151"/>
      <c r="B68" s="367"/>
      <c r="C68" s="367"/>
      <c r="D68" s="367"/>
      <c r="E68" s="367"/>
      <c r="F68" s="367"/>
      <c r="G68" s="367"/>
      <c r="H68" s="367"/>
      <c r="I68" s="367"/>
      <c r="J68" s="367"/>
      <c r="K68" s="368"/>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3"/>
      <c r="AP68" s="150"/>
      <c r="AQ68" s="150"/>
      <c r="AR68" s="150"/>
      <c r="AS68" s="143"/>
    </row>
    <row r="69" spans="1:46" ht="15.75" customHeight="1" x14ac:dyDescent="0.3">
      <c r="A69" s="154" t="s">
        <v>6</v>
      </c>
      <c r="B69" s="377" t="s">
        <v>14</v>
      </c>
      <c r="C69" s="377"/>
      <c r="D69" s="377"/>
      <c r="E69" s="377"/>
      <c r="F69" s="377"/>
      <c r="G69" s="377"/>
      <c r="H69" s="377"/>
      <c r="I69" s="377"/>
      <c r="J69" s="377"/>
      <c r="K69" s="378"/>
      <c r="L69" s="361"/>
      <c r="M69" s="362"/>
      <c r="N69" s="362"/>
      <c r="O69" s="362"/>
      <c r="P69" s="362"/>
      <c r="Q69" s="362"/>
      <c r="R69" s="362"/>
      <c r="S69" s="361"/>
      <c r="T69" s="361"/>
      <c r="U69" s="360"/>
      <c r="V69" s="360"/>
      <c r="W69" s="360"/>
      <c r="X69" s="362"/>
      <c r="Y69" s="362"/>
      <c r="Z69" s="362"/>
      <c r="AA69" s="362"/>
      <c r="AB69" s="362"/>
      <c r="AC69" s="362"/>
      <c r="AD69" s="362"/>
      <c r="AE69" s="362"/>
      <c r="AF69" s="362"/>
      <c r="AG69" s="362"/>
      <c r="AH69" s="362"/>
      <c r="AI69" s="362"/>
      <c r="AJ69" s="362"/>
      <c r="AK69" s="362"/>
      <c r="AL69" s="362"/>
      <c r="AM69" s="362"/>
      <c r="AN69" s="362"/>
      <c r="AO69" s="385"/>
      <c r="AP69" s="150"/>
      <c r="AQ69" s="150"/>
      <c r="AR69" s="150"/>
      <c r="AS69" s="143"/>
    </row>
    <row r="70" spans="1:46" ht="15" x14ac:dyDescent="0.3">
      <c r="A70" s="149"/>
      <c r="B70" s="375" t="s">
        <v>26</v>
      </c>
      <c r="C70" s="375"/>
      <c r="D70" s="375"/>
      <c r="E70" s="375"/>
      <c r="F70" s="375"/>
      <c r="G70" s="375"/>
      <c r="H70" s="375"/>
      <c r="I70" s="375"/>
      <c r="J70" s="375"/>
      <c r="K70" s="376"/>
      <c r="L70" s="362"/>
      <c r="M70" s="362"/>
      <c r="N70" s="362"/>
      <c r="O70" s="362"/>
      <c r="P70" s="362"/>
      <c r="Q70" s="362"/>
      <c r="R70" s="362"/>
      <c r="S70" s="362"/>
      <c r="T70" s="362"/>
      <c r="U70" s="361"/>
      <c r="V70" s="361"/>
      <c r="W70" s="361"/>
      <c r="X70" s="362"/>
      <c r="Y70" s="362"/>
      <c r="Z70" s="362"/>
      <c r="AA70" s="362"/>
      <c r="AB70" s="362"/>
      <c r="AC70" s="362"/>
      <c r="AD70" s="362"/>
      <c r="AE70" s="362"/>
      <c r="AF70" s="362"/>
      <c r="AG70" s="362"/>
      <c r="AH70" s="362"/>
      <c r="AI70" s="362"/>
      <c r="AJ70" s="362"/>
      <c r="AK70" s="362"/>
      <c r="AL70" s="362"/>
      <c r="AM70" s="362"/>
      <c r="AN70" s="362"/>
      <c r="AO70" s="385"/>
      <c r="AP70" s="150">
        <f>SUMPRODUCT((LEN(L69:AO70)-LEN(SUBSTITUTE((UPPER(L69:AO70)),UPPER(AP$53),"")))/LEN(AP$53))</f>
        <v>0</v>
      </c>
      <c r="AQ70" s="150">
        <f>SUMPRODUCT((LEN(L69:AO70)-LEN(SUBSTITUTE((UPPER(L69:AO70)),UPPER(AQ$53),"")))/LEN(AQ$53))</f>
        <v>0</v>
      </c>
      <c r="AR70" s="150">
        <f>SUMPRODUCT((LEN(L69:AO70)-LEN(SUBSTITUTE((UPPER(L69:AO70)),UPPER(AR$53),"")))/LEN(AR$53))</f>
        <v>0</v>
      </c>
      <c r="AS70" s="244">
        <f t="shared" ref="AS70" si="10">SUM(AP70:AR70)</f>
        <v>0</v>
      </c>
      <c r="AT70" s="95" t="str">
        <f>IF(AS70&gt;0, "Yes","No")</f>
        <v>No</v>
      </c>
    </row>
    <row r="71" spans="1:46" ht="14.1" customHeight="1" x14ac:dyDescent="0.3">
      <c r="A71" s="151"/>
      <c r="B71" s="367"/>
      <c r="C71" s="367"/>
      <c r="D71" s="367"/>
      <c r="E71" s="367"/>
      <c r="F71" s="367"/>
      <c r="G71" s="367"/>
      <c r="H71" s="367"/>
      <c r="I71" s="367"/>
      <c r="J71" s="367"/>
      <c r="K71" s="368"/>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3"/>
      <c r="AP71" s="150"/>
      <c r="AQ71" s="150"/>
      <c r="AR71" s="150"/>
      <c r="AS71" s="143"/>
    </row>
    <row r="72" spans="1:46" ht="54" customHeight="1" x14ac:dyDescent="0.3">
      <c r="A72" s="154" t="s">
        <v>7</v>
      </c>
      <c r="B72" s="369" t="s">
        <v>15</v>
      </c>
      <c r="C72" s="369"/>
      <c r="D72" s="369"/>
      <c r="E72" s="369"/>
      <c r="F72" s="369"/>
      <c r="G72" s="369"/>
      <c r="H72" s="369"/>
      <c r="I72" s="369"/>
      <c r="J72" s="369"/>
      <c r="K72" s="370"/>
      <c r="L72" s="361"/>
      <c r="M72" s="362"/>
      <c r="N72" s="362"/>
      <c r="O72" s="362"/>
      <c r="P72" s="362"/>
      <c r="Q72" s="362"/>
      <c r="R72" s="362"/>
      <c r="S72" s="362"/>
      <c r="T72" s="361"/>
      <c r="U72" s="360"/>
      <c r="V72" s="360"/>
      <c r="W72" s="360"/>
      <c r="X72" s="362"/>
      <c r="Y72" s="362"/>
      <c r="Z72" s="362"/>
      <c r="AA72" s="362"/>
      <c r="AB72" s="362"/>
      <c r="AC72" s="362"/>
      <c r="AD72" s="362"/>
      <c r="AE72" s="362"/>
      <c r="AF72" s="362"/>
      <c r="AG72" s="362"/>
      <c r="AH72" s="362"/>
      <c r="AI72" s="362"/>
      <c r="AJ72" s="362"/>
      <c r="AK72" s="362"/>
      <c r="AL72" s="362"/>
      <c r="AM72" s="362"/>
      <c r="AN72" s="362"/>
      <c r="AO72" s="385"/>
      <c r="AP72" s="150"/>
      <c r="AQ72" s="150"/>
      <c r="AR72" s="150"/>
      <c r="AS72" s="143"/>
    </row>
    <row r="73" spans="1:46" ht="15" x14ac:dyDescent="0.3">
      <c r="A73" s="149"/>
      <c r="B73" s="375" t="s">
        <v>27</v>
      </c>
      <c r="C73" s="375"/>
      <c r="D73" s="375"/>
      <c r="E73" s="375"/>
      <c r="F73" s="375"/>
      <c r="G73" s="375"/>
      <c r="H73" s="375"/>
      <c r="I73" s="375"/>
      <c r="J73" s="375"/>
      <c r="K73" s="376"/>
      <c r="L73" s="362"/>
      <c r="M73" s="362"/>
      <c r="N73" s="362"/>
      <c r="O73" s="362"/>
      <c r="P73" s="362"/>
      <c r="Q73" s="362"/>
      <c r="R73" s="362"/>
      <c r="S73" s="362"/>
      <c r="T73" s="362"/>
      <c r="U73" s="361"/>
      <c r="V73" s="361"/>
      <c r="W73" s="361"/>
      <c r="X73" s="362"/>
      <c r="Y73" s="362"/>
      <c r="Z73" s="362"/>
      <c r="AA73" s="362"/>
      <c r="AB73" s="362"/>
      <c r="AC73" s="362"/>
      <c r="AD73" s="362"/>
      <c r="AE73" s="362"/>
      <c r="AF73" s="362"/>
      <c r="AG73" s="362"/>
      <c r="AH73" s="362"/>
      <c r="AI73" s="362"/>
      <c r="AJ73" s="362"/>
      <c r="AK73" s="362"/>
      <c r="AL73" s="362"/>
      <c r="AM73" s="362"/>
      <c r="AN73" s="362"/>
      <c r="AO73" s="385"/>
      <c r="AP73" s="150">
        <f>SUMPRODUCT((LEN(L72:AO73)-LEN(SUBSTITUTE((UPPER(L72:AO73)),UPPER(AP$53),"")))/LEN(AP$53))</f>
        <v>0</v>
      </c>
      <c r="AQ73" s="150">
        <f>SUMPRODUCT((LEN(L72:AO73)-LEN(SUBSTITUTE((UPPER(L72:AO73)),UPPER(AQ$53),"")))/LEN(AQ$53))</f>
        <v>0</v>
      </c>
      <c r="AR73" s="150">
        <f>SUMPRODUCT((LEN(L72:AO73)-LEN(SUBSTITUTE((UPPER(L72:AO73)),UPPER(AR$53),"")))/LEN(AR$53))</f>
        <v>0</v>
      </c>
      <c r="AS73" s="244">
        <f t="shared" ref="AS73:AS81" si="11">SUM(AP73:AR73)</f>
        <v>0</v>
      </c>
      <c r="AT73" s="95" t="str">
        <f>IF(AS73&gt;0, "Yes","No")</f>
        <v>No</v>
      </c>
    </row>
    <row r="74" spans="1:46" ht="14.1" customHeight="1" x14ac:dyDescent="0.3">
      <c r="A74" s="151"/>
      <c r="B74" s="367"/>
      <c r="C74" s="367"/>
      <c r="D74" s="367"/>
      <c r="E74" s="367"/>
      <c r="F74" s="367"/>
      <c r="G74" s="367"/>
      <c r="H74" s="367"/>
      <c r="I74" s="367"/>
      <c r="J74" s="367"/>
      <c r="K74" s="368"/>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c r="AP74" s="150"/>
      <c r="AQ74" s="150"/>
      <c r="AR74" s="150"/>
      <c r="AS74" s="244"/>
    </row>
    <row r="75" spans="1:46" ht="15.75" customHeight="1" x14ac:dyDescent="0.3">
      <c r="A75" s="155" t="s">
        <v>8</v>
      </c>
      <c r="B75" s="379" t="s">
        <v>28</v>
      </c>
      <c r="C75" s="379"/>
      <c r="D75" s="379"/>
      <c r="E75" s="379"/>
      <c r="F75" s="379"/>
      <c r="G75" s="379"/>
      <c r="H75" s="379"/>
      <c r="I75" s="379"/>
      <c r="J75" s="379"/>
      <c r="K75" s="380"/>
      <c r="L75" s="243"/>
      <c r="M75" s="243"/>
      <c r="N75" s="243"/>
      <c r="O75" s="243"/>
      <c r="P75" s="243"/>
      <c r="Q75" s="243"/>
      <c r="R75" s="243"/>
      <c r="S75" s="243"/>
      <c r="T75" s="243"/>
      <c r="U75" s="243"/>
      <c r="V75" s="243"/>
      <c r="W75" s="242"/>
      <c r="X75" s="242"/>
      <c r="Y75" s="242"/>
      <c r="Z75" s="243"/>
      <c r="AA75" s="243"/>
      <c r="AB75" s="243"/>
      <c r="AC75" s="243"/>
      <c r="AD75" s="254"/>
      <c r="AE75" s="254"/>
      <c r="AF75" s="254"/>
      <c r="AG75" s="254"/>
      <c r="AH75" s="254"/>
      <c r="AI75" s="254"/>
      <c r="AJ75" s="254"/>
      <c r="AK75" s="254"/>
      <c r="AL75" s="254"/>
      <c r="AM75" s="254"/>
      <c r="AN75" s="243"/>
      <c r="AO75" s="245"/>
      <c r="AP75" s="150">
        <f>SUMPRODUCT((LEN(L75:AO75)-LEN(SUBSTITUTE((UPPER(L75:AO75)),UPPER(AP$53),"")))/LEN(AP$53))</f>
        <v>0</v>
      </c>
      <c r="AQ75" s="150">
        <f>SUMPRODUCT((LEN(L75:AO76)-LEN(SUBSTITUTE((UPPER(L75:AO76)),UPPER(AQ$53),"")))/LEN(AQ$53))</f>
        <v>0</v>
      </c>
      <c r="AR75" s="150">
        <f>SUMPRODUCT((LEN(L75:AO76)-LEN(SUBSTITUTE((UPPER(L75:AO76)),UPPER(AR$53),"")))/LEN(AR$53))</f>
        <v>0</v>
      </c>
      <c r="AS75" s="244">
        <f t="shared" si="11"/>
        <v>0</v>
      </c>
      <c r="AT75" s="95" t="str">
        <f>IF(AS75&gt;0, "Yes","No")</f>
        <v>No</v>
      </c>
    </row>
    <row r="76" spans="1:46" ht="14.1" customHeight="1" x14ac:dyDescent="0.3">
      <c r="A76" s="151"/>
      <c r="B76" s="367"/>
      <c r="C76" s="367"/>
      <c r="D76" s="367"/>
      <c r="E76" s="367"/>
      <c r="F76" s="367"/>
      <c r="G76" s="367"/>
      <c r="H76" s="367"/>
      <c r="I76" s="367"/>
      <c r="J76" s="367"/>
      <c r="K76" s="368"/>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3"/>
      <c r="AP76" s="156"/>
      <c r="AQ76" s="156"/>
      <c r="AR76" s="156"/>
      <c r="AS76" s="244"/>
    </row>
    <row r="77" spans="1:46" ht="28.5" customHeight="1" x14ac:dyDescent="0.3">
      <c r="A77" s="154" t="s">
        <v>6</v>
      </c>
      <c r="B77" s="369" t="s">
        <v>16</v>
      </c>
      <c r="C77" s="369"/>
      <c r="D77" s="369"/>
      <c r="E77" s="369"/>
      <c r="F77" s="369"/>
      <c r="G77" s="369"/>
      <c r="H77" s="369"/>
      <c r="I77" s="369"/>
      <c r="J77" s="369"/>
      <c r="K77" s="370"/>
      <c r="L77" s="361"/>
      <c r="M77" s="362"/>
      <c r="N77" s="362"/>
      <c r="O77" s="362"/>
      <c r="P77" s="362"/>
      <c r="Q77" s="362"/>
      <c r="R77" s="362"/>
      <c r="S77" s="362"/>
      <c r="T77" s="362"/>
      <c r="U77" s="360"/>
      <c r="V77" s="360"/>
      <c r="W77" s="360"/>
      <c r="X77" s="362"/>
      <c r="Y77" s="362"/>
      <c r="Z77" s="361"/>
      <c r="AA77" s="361"/>
      <c r="AB77" s="361"/>
      <c r="AC77" s="362"/>
      <c r="AD77" s="361"/>
      <c r="AE77" s="362"/>
      <c r="AF77" s="361"/>
      <c r="AG77" s="362"/>
      <c r="AH77" s="361"/>
      <c r="AI77" s="362"/>
      <c r="AJ77" s="361"/>
      <c r="AK77" s="362"/>
      <c r="AL77" s="361"/>
      <c r="AM77" s="362"/>
      <c r="AN77" s="362"/>
      <c r="AO77" s="385"/>
      <c r="AP77" s="150"/>
      <c r="AQ77" s="150"/>
      <c r="AR77" s="150"/>
      <c r="AS77" s="244"/>
    </row>
    <row r="78" spans="1:46" ht="15" x14ac:dyDescent="0.3">
      <c r="A78" s="149"/>
      <c r="B78" s="375" t="s">
        <v>29</v>
      </c>
      <c r="C78" s="375"/>
      <c r="D78" s="375"/>
      <c r="E78" s="375"/>
      <c r="F78" s="375"/>
      <c r="G78" s="375"/>
      <c r="H78" s="375"/>
      <c r="I78" s="375"/>
      <c r="J78" s="375"/>
      <c r="K78" s="376"/>
      <c r="L78" s="362"/>
      <c r="M78" s="362"/>
      <c r="N78" s="362"/>
      <c r="O78" s="362"/>
      <c r="P78" s="362"/>
      <c r="Q78" s="362"/>
      <c r="R78" s="362"/>
      <c r="S78" s="362"/>
      <c r="T78" s="362"/>
      <c r="U78" s="361"/>
      <c r="V78" s="361"/>
      <c r="W78" s="361"/>
      <c r="X78" s="362"/>
      <c r="Y78" s="362"/>
      <c r="Z78" s="362"/>
      <c r="AA78" s="362"/>
      <c r="AB78" s="362"/>
      <c r="AC78" s="362"/>
      <c r="AD78" s="362"/>
      <c r="AE78" s="362"/>
      <c r="AF78" s="362"/>
      <c r="AG78" s="362"/>
      <c r="AH78" s="362"/>
      <c r="AI78" s="362"/>
      <c r="AJ78" s="362"/>
      <c r="AK78" s="362"/>
      <c r="AL78" s="362"/>
      <c r="AM78" s="362"/>
      <c r="AN78" s="362"/>
      <c r="AO78" s="385"/>
      <c r="AP78" s="150">
        <f>SUMPRODUCT((LEN(L77:AO78)-LEN(SUBSTITUTE((UPPER(L77:AO78)),UPPER(AP$53),"")))/LEN(AP$53))</f>
        <v>0</v>
      </c>
      <c r="AQ78" s="150">
        <f>SUMPRODUCT((LEN(L77:AO78)-LEN(SUBSTITUTE((UPPER(L77:AO78)),UPPER(AQ$53),"")))/LEN(AQ$53))</f>
        <v>0</v>
      </c>
      <c r="AR78" s="150">
        <f>SUMPRODUCT((LEN(L77:AO78)-LEN(SUBSTITUTE((UPPER(L77:AO78)),UPPER(AR$53),"")))/LEN(AR$53))</f>
        <v>0</v>
      </c>
      <c r="AS78" s="244">
        <f t="shared" si="11"/>
        <v>0</v>
      </c>
      <c r="AT78" s="95" t="str">
        <f>IF(AS78&gt;0, "Yes","No")</f>
        <v>No</v>
      </c>
    </row>
    <row r="79" spans="1:46" ht="14.1" customHeight="1" x14ac:dyDescent="0.3">
      <c r="A79" s="151"/>
      <c r="B79" s="367"/>
      <c r="C79" s="367"/>
      <c r="D79" s="367"/>
      <c r="E79" s="367"/>
      <c r="F79" s="367"/>
      <c r="G79" s="367"/>
      <c r="H79" s="367"/>
      <c r="I79" s="367"/>
      <c r="J79" s="367"/>
      <c r="K79" s="368"/>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3"/>
      <c r="AP79" s="156"/>
      <c r="AQ79" s="156"/>
      <c r="AR79" s="156"/>
      <c r="AS79" s="244"/>
    </row>
    <row r="80" spans="1:46" ht="28.5" customHeight="1" x14ac:dyDescent="0.3">
      <c r="A80" s="154" t="s">
        <v>9</v>
      </c>
      <c r="B80" s="369" t="s">
        <v>17</v>
      </c>
      <c r="C80" s="369"/>
      <c r="D80" s="369"/>
      <c r="E80" s="369"/>
      <c r="F80" s="369"/>
      <c r="G80" s="369"/>
      <c r="H80" s="369"/>
      <c r="I80" s="369"/>
      <c r="J80" s="369"/>
      <c r="K80" s="370"/>
      <c r="L80" s="361"/>
      <c r="M80" s="362"/>
      <c r="N80" s="362"/>
      <c r="O80" s="362"/>
      <c r="P80" s="362"/>
      <c r="Q80" s="362"/>
      <c r="R80" s="362"/>
      <c r="S80" s="362"/>
      <c r="T80" s="362"/>
      <c r="U80" s="360"/>
      <c r="V80" s="360"/>
      <c r="W80" s="360"/>
      <c r="X80" s="362"/>
      <c r="Y80" s="362"/>
      <c r="Z80" s="362"/>
      <c r="AA80" s="362"/>
      <c r="AB80" s="362"/>
      <c r="AC80" s="361"/>
      <c r="AD80" s="362"/>
      <c r="AE80" s="361"/>
      <c r="AF80" s="362"/>
      <c r="AG80" s="361"/>
      <c r="AH80" s="362"/>
      <c r="AI80" s="361"/>
      <c r="AJ80" s="362"/>
      <c r="AK80" s="361"/>
      <c r="AL80" s="362"/>
      <c r="AM80" s="361"/>
      <c r="AN80" s="361"/>
      <c r="AO80" s="361"/>
      <c r="AP80" s="150"/>
      <c r="AQ80" s="150"/>
      <c r="AR80" s="150"/>
      <c r="AS80" s="244"/>
    </row>
    <row r="81" spans="1:46" ht="15" x14ac:dyDescent="0.3">
      <c r="A81" s="149"/>
      <c r="B81" s="375" t="s">
        <v>30</v>
      </c>
      <c r="C81" s="375"/>
      <c r="D81" s="375"/>
      <c r="E81" s="375"/>
      <c r="F81" s="375"/>
      <c r="G81" s="375"/>
      <c r="H81" s="375"/>
      <c r="I81" s="375"/>
      <c r="J81" s="375"/>
      <c r="K81" s="376"/>
      <c r="L81" s="362"/>
      <c r="M81" s="362"/>
      <c r="N81" s="362"/>
      <c r="O81" s="362"/>
      <c r="P81" s="362"/>
      <c r="Q81" s="362"/>
      <c r="R81" s="362"/>
      <c r="S81" s="362"/>
      <c r="T81" s="362"/>
      <c r="U81" s="361"/>
      <c r="V81" s="361"/>
      <c r="W81" s="361"/>
      <c r="X81" s="362"/>
      <c r="Y81" s="362"/>
      <c r="Z81" s="362"/>
      <c r="AA81" s="362"/>
      <c r="AB81" s="362"/>
      <c r="AC81" s="362"/>
      <c r="AD81" s="362"/>
      <c r="AE81" s="362"/>
      <c r="AF81" s="362"/>
      <c r="AG81" s="362"/>
      <c r="AH81" s="362"/>
      <c r="AI81" s="362"/>
      <c r="AJ81" s="362"/>
      <c r="AK81" s="362"/>
      <c r="AL81" s="362"/>
      <c r="AM81" s="362"/>
      <c r="AN81" s="362"/>
      <c r="AO81" s="362"/>
      <c r="AP81" s="157">
        <f>SUMPRODUCT((LEN(L80:AO81)-LEN(SUBSTITUTE((UPPER(L80:AO81)),UPPER(AP$53),"")))/LEN(AP$53))</f>
        <v>0</v>
      </c>
      <c r="AQ81" s="158">
        <f>SUMPRODUCT((LEN(L80:AO81)-LEN(SUBSTITUTE((UPPER(L80:AO81)),UPPER(AQ$53),"")))/LEN(AQ$53))</f>
        <v>0</v>
      </c>
      <c r="AR81" s="158">
        <f>SUMPRODUCT((LEN(L80:AO81)-LEN(SUBSTITUTE((UPPER(L80:AO81)),UPPER(AR$53),"")))/LEN(AR$53))</f>
        <v>0</v>
      </c>
      <c r="AS81" s="159">
        <f t="shared" si="11"/>
        <v>0</v>
      </c>
      <c r="AT81" s="95" t="str">
        <f>IF(AS81&gt;0, "Yes","No")</f>
        <v>No</v>
      </c>
    </row>
    <row r="82" spans="1:46" ht="14.1" customHeight="1" thickBot="1" x14ac:dyDescent="0.35">
      <c r="A82" s="160"/>
      <c r="B82" s="371"/>
      <c r="C82" s="371"/>
      <c r="D82" s="371"/>
      <c r="E82" s="371"/>
      <c r="F82" s="371"/>
      <c r="G82" s="371"/>
      <c r="H82" s="371"/>
      <c r="I82" s="371"/>
      <c r="J82" s="371"/>
      <c r="K82" s="372"/>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2"/>
      <c r="AP82" s="124">
        <f>SUM(AP55:AP81)</f>
        <v>0</v>
      </c>
      <c r="AQ82" s="124">
        <f t="shared" ref="AQ82:AS82" si="12">SUM(AQ55:AQ81)</f>
        <v>0</v>
      </c>
      <c r="AR82" s="124">
        <f t="shared" si="12"/>
        <v>0</v>
      </c>
      <c r="AS82" s="244">
        <f t="shared" si="12"/>
        <v>0</v>
      </c>
    </row>
    <row r="83" spans="1:46" x14ac:dyDescent="0.3">
      <c r="AR83" s="124"/>
      <c r="AS83" s="124"/>
      <c r="AT83" s="124"/>
    </row>
    <row r="84" spans="1:46" s="163" customFormat="1" ht="13.2" x14ac:dyDescent="0.25">
      <c r="B84" s="163" t="s">
        <v>19</v>
      </c>
      <c r="P84" s="163" t="s">
        <v>20</v>
      </c>
      <c r="AP84" s="164" t="str">
        <f>IF(COUNTIF(AT55:AT81,"Yes")=10,"Yes","No")</f>
        <v>No</v>
      </c>
      <c r="AQ84" s="165" t="s">
        <v>126</v>
      </c>
    </row>
    <row r="85" spans="1:46" x14ac:dyDescent="0.3">
      <c r="K85" s="150" t="s">
        <v>58</v>
      </c>
      <c r="L85" s="124">
        <f>SUMPRODUCT((LEN(L54:L82)-LEN(SUBSTITUTE((UPPER(L54:L82)),UPPER($K85),"")))/LEN($K85))</f>
        <v>0</v>
      </c>
      <c r="M85" s="124">
        <f>SUMPRODUCT((LEN(M54:M82)-LEN(SUBSTITUTE((UPPER(M54:M82)),UPPER($K85),"")))/LEN($K85))</f>
        <v>0</v>
      </c>
      <c r="N85" s="124">
        <f t="shared" ref="N85:AO85" si="13">SUMPRODUCT((LEN(N54:N82)-LEN(SUBSTITUTE((UPPER(N54:N82)),UPPER($K85),"")))/LEN($K85))</f>
        <v>0</v>
      </c>
      <c r="O85" s="124">
        <f t="shared" si="13"/>
        <v>0</v>
      </c>
      <c r="P85" s="124">
        <f t="shared" si="13"/>
        <v>0</v>
      </c>
      <c r="Q85" s="124">
        <f t="shared" si="13"/>
        <v>0</v>
      </c>
      <c r="R85" s="124">
        <f t="shared" si="13"/>
        <v>0</v>
      </c>
      <c r="S85" s="124">
        <f t="shared" si="13"/>
        <v>0</v>
      </c>
      <c r="T85" s="124">
        <f t="shared" si="13"/>
        <v>0</v>
      </c>
      <c r="U85" s="124">
        <f t="shared" si="13"/>
        <v>0</v>
      </c>
      <c r="V85" s="124">
        <f t="shared" si="13"/>
        <v>0</v>
      </c>
      <c r="W85" s="124">
        <f t="shared" si="13"/>
        <v>0</v>
      </c>
      <c r="X85" s="124">
        <f t="shared" si="13"/>
        <v>0</v>
      </c>
      <c r="Y85" s="124">
        <f t="shared" si="13"/>
        <v>0</v>
      </c>
      <c r="Z85" s="124">
        <f t="shared" si="13"/>
        <v>0</v>
      </c>
      <c r="AA85" s="124">
        <f t="shared" si="13"/>
        <v>0</v>
      </c>
      <c r="AB85" s="124">
        <f t="shared" si="13"/>
        <v>0</v>
      </c>
      <c r="AC85" s="124">
        <f t="shared" si="13"/>
        <v>0</v>
      </c>
      <c r="AD85" s="124">
        <f t="shared" ref="AD85:AM85" si="14">SUMPRODUCT((LEN(AD54:AD82)-LEN(SUBSTITUTE((UPPER(AD54:AD82)),UPPER($K85),"")))/LEN($K85))</f>
        <v>0</v>
      </c>
      <c r="AE85" s="124">
        <f t="shared" si="14"/>
        <v>0</v>
      </c>
      <c r="AF85" s="124">
        <f t="shared" si="14"/>
        <v>0</v>
      </c>
      <c r="AG85" s="124">
        <f t="shared" si="14"/>
        <v>0</v>
      </c>
      <c r="AH85" s="124">
        <f t="shared" si="14"/>
        <v>0</v>
      </c>
      <c r="AI85" s="124">
        <f t="shared" si="14"/>
        <v>0</v>
      </c>
      <c r="AJ85" s="124">
        <f t="shared" si="14"/>
        <v>0</v>
      </c>
      <c r="AK85" s="124">
        <f t="shared" si="14"/>
        <v>0</v>
      </c>
      <c r="AL85" s="124">
        <f t="shared" si="14"/>
        <v>0</v>
      </c>
      <c r="AM85" s="124">
        <f t="shared" si="14"/>
        <v>0</v>
      </c>
      <c r="AN85" s="124">
        <f t="shared" si="13"/>
        <v>0</v>
      </c>
      <c r="AO85" s="124">
        <f t="shared" si="13"/>
        <v>0</v>
      </c>
      <c r="AP85" s="166">
        <f>COUNTIF(L85:AO85,"&gt;0")</f>
        <v>0</v>
      </c>
      <c r="AQ85" s="95" t="s">
        <v>188</v>
      </c>
    </row>
    <row r="86" spans="1:46" x14ac:dyDescent="0.3">
      <c r="K86" s="150" t="s">
        <v>60</v>
      </c>
      <c r="L86" s="124">
        <f>SUMPRODUCT((LEN(L54:L82)-LEN(SUBSTITUTE((UPPER(L54:L82)),UPPER($K86),"")))/LEN($K86))</f>
        <v>0</v>
      </c>
      <c r="M86" s="124">
        <f>SUMPRODUCT((LEN(M54:M82)-LEN(SUBSTITUTE((UPPER(M54:M82)),UPPER($K86),"")))/LEN($K86))</f>
        <v>0</v>
      </c>
      <c r="N86" s="124">
        <f t="shared" ref="N86:AO86" si="15">SUMPRODUCT((LEN(N54:N82)-LEN(SUBSTITUTE((UPPER(N54:N82)),UPPER($K86),"")))/LEN($K86))</f>
        <v>0</v>
      </c>
      <c r="O86" s="124">
        <f t="shared" si="15"/>
        <v>0</v>
      </c>
      <c r="P86" s="124">
        <f t="shared" si="15"/>
        <v>0</v>
      </c>
      <c r="Q86" s="124">
        <f t="shared" si="15"/>
        <v>0</v>
      </c>
      <c r="R86" s="124">
        <f t="shared" si="15"/>
        <v>0</v>
      </c>
      <c r="S86" s="124">
        <f t="shared" si="15"/>
        <v>0</v>
      </c>
      <c r="T86" s="124">
        <f t="shared" si="15"/>
        <v>0</v>
      </c>
      <c r="U86" s="124">
        <f t="shared" si="15"/>
        <v>0</v>
      </c>
      <c r="V86" s="124">
        <f t="shared" si="15"/>
        <v>0</v>
      </c>
      <c r="W86" s="124">
        <f t="shared" si="15"/>
        <v>0</v>
      </c>
      <c r="X86" s="124">
        <f t="shared" si="15"/>
        <v>0</v>
      </c>
      <c r="Y86" s="124">
        <f t="shared" si="15"/>
        <v>0</v>
      </c>
      <c r="Z86" s="124">
        <f t="shared" si="15"/>
        <v>0</v>
      </c>
      <c r="AA86" s="124">
        <f t="shared" si="15"/>
        <v>0</v>
      </c>
      <c r="AB86" s="124">
        <f t="shared" si="15"/>
        <v>0</v>
      </c>
      <c r="AC86" s="124">
        <f t="shared" si="15"/>
        <v>0</v>
      </c>
      <c r="AD86" s="124">
        <f t="shared" ref="AD86:AM86" si="16">SUMPRODUCT((LEN(AD54:AD82)-LEN(SUBSTITUTE((UPPER(AD54:AD82)),UPPER($K86),"")))/LEN($K86))</f>
        <v>0</v>
      </c>
      <c r="AE86" s="124">
        <f t="shared" si="16"/>
        <v>0</v>
      </c>
      <c r="AF86" s="124">
        <f t="shared" si="16"/>
        <v>0</v>
      </c>
      <c r="AG86" s="124">
        <f t="shared" si="16"/>
        <v>0</v>
      </c>
      <c r="AH86" s="124">
        <f t="shared" si="16"/>
        <v>0</v>
      </c>
      <c r="AI86" s="124">
        <f t="shared" si="16"/>
        <v>0</v>
      </c>
      <c r="AJ86" s="124">
        <f t="shared" si="16"/>
        <v>0</v>
      </c>
      <c r="AK86" s="124">
        <f t="shared" si="16"/>
        <v>0</v>
      </c>
      <c r="AL86" s="124">
        <f t="shared" si="16"/>
        <v>0</v>
      </c>
      <c r="AM86" s="124">
        <f t="shared" si="16"/>
        <v>0</v>
      </c>
      <c r="AN86" s="124">
        <f t="shared" si="15"/>
        <v>0</v>
      </c>
      <c r="AO86" s="124">
        <f t="shared" si="15"/>
        <v>0</v>
      </c>
      <c r="AP86" s="166">
        <f t="shared" ref="AP86:AP87" si="17">COUNTIF(L86:AO86,"&gt;0")</f>
        <v>0</v>
      </c>
      <c r="AQ86" s="95" t="s">
        <v>187</v>
      </c>
    </row>
    <row r="87" spans="1:46" x14ac:dyDescent="0.3">
      <c r="K87" s="150" t="s">
        <v>59</v>
      </c>
      <c r="L87" s="124">
        <f>SUMPRODUCT((LEN(L54:L82)-LEN(SUBSTITUTE((UPPER(L54:L82)),UPPER($K87),"")))/LEN($K87))</f>
        <v>0</v>
      </c>
      <c r="M87" s="124">
        <f>SUMPRODUCT((LEN(M54:M82)-LEN(SUBSTITUTE((UPPER(M54:M82)),UPPER($K87),"")))/LEN($K87))</f>
        <v>0</v>
      </c>
      <c r="N87" s="124">
        <f t="shared" ref="N87:AO87" si="18">SUMPRODUCT((LEN(N54:N82)-LEN(SUBSTITUTE((UPPER(N54:N82)),UPPER($K87),"")))/LEN($K87))</f>
        <v>0</v>
      </c>
      <c r="O87" s="124">
        <f t="shared" si="18"/>
        <v>0</v>
      </c>
      <c r="P87" s="124">
        <f t="shared" si="18"/>
        <v>0</v>
      </c>
      <c r="Q87" s="124">
        <f t="shared" si="18"/>
        <v>0</v>
      </c>
      <c r="R87" s="124">
        <f t="shared" si="18"/>
        <v>0</v>
      </c>
      <c r="S87" s="124">
        <f t="shared" si="18"/>
        <v>0</v>
      </c>
      <c r="T87" s="124">
        <f t="shared" si="18"/>
        <v>0</v>
      </c>
      <c r="U87" s="124">
        <f t="shared" si="18"/>
        <v>0</v>
      </c>
      <c r="V87" s="124">
        <f t="shared" si="18"/>
        <v>0</v>
      </c>
      <c r="W87" s="124">
        <f t="shared" si="18"/>
        <v>0</v>
      </c>
      <c r="X87" s="124">
        <f t="shared" si="18"/>
        <v>0</v>
      </c>
      <c r="Y87" s="124">
        <f t="shared" si="18"/>
        <v>0</v>
      </c>
      <c r="Z87" s="124">
        <f t="shared" si="18"/>
        <v>0</v>
      </c>
      <c r="AA87" s="124">
        <f t="shared" si="18"/>
        <v>0</v>
      </c>
      <c r="AB87" s="124">
        <f t="shared" si="18"/>
        <v>0</v>
      </c>
      <c r="AC87" s="124">
        <f t="shared" si="18"/>
        <v>0</v>
      </c>
      <c r="AD87" s="124">
        <f t="shared" ref="AD87:AM87" si="19">SUMPRODUCT((LEN(AD54:AD82)-LEN(SUBSTITUTE((UPPER(AD54:AD82)),UPPER($K87),"")))/LEN($K87))</f>
        <v>0</v>
      </c>
      <c r="AE87" s="124">
        <f t="shared" si="19"/>
        <v>0</v>
      </c>
      <c r="AF87" s="124">
        <f t="shared" si="19"/>
        <v>0</v>
      </c>
      <c r="AG87" s="124">
        <f t="shared" si="19"/>
        <v>0</v>
      </c>
      <c r="AH87" s="124">
        <f t="shared" si="19"/>
        <v>0</v>
      </c>
      <c r="AI87" s="124">
        <f t="shared" si="19"/>
        <v>0</v>
      </c>
      <c r="AJ87" s="124">
        <f t="shared" si="19"/>
        <v>0</v>
      </c>
      <c r="AK87" s="124">
        <f t="shared" si="19"/>
        <v>0</v>
      </c>
      <c r="AL87" s="124">
        <f t="shared" si="19"/>
        <v>0</v>
      </c>
      <c r="AM87" s="124">
        <f t="shared" si="19"/>
        <v>0</v>
      </c>
      <c r="AN87" s="124">
        <f t="shared" si="18"/>
        <v>0</v>
      </c>
      <c r="AO87" s="124">
        <f t="shared" si="18"/>
        <v>0</v>
      </c>
      <c r="AP87" s="166">
        <f t="shared" si="17"/>
        <v>0</v>
      </c>
      <c r="AQ87" s="95" t="s">
        <v>74</v>
      </c>
    </row>
  </sheetData>
  <sheetProtection password="CDF0" sheet="1" objects="1" scenarios="1" sort="0" autoFilter="0"/>
  <mergeCells count="367">
    <mergeCell ref="AL80:AL81"/>
    <mergeCell ref="AM80:AM81"/>
    <mergeCell ref="AM69:AM70"/>
    <mergeCell ref="AD72:AD73"/>
    <mergeCell ref="AE72:AE73"/>
    <mergeCell ref="AF72:AF73"/>
    <mergeCell ref="AG72:AG73"/>
    <mergeCell ref="AH72:AH73"/>
    <mergeCell ref="AI72:AI73"/>
    <mergeCell ref="AJ72:AJ73"/>
    <mergeCell ref="AK72:AK73"/>
    <mergeCell ref="AL72:AL73"/>
    <mergeCell ref="AM72:AM73"/>
    <mergeCell ref="AD69:AD70"/>
    <mergeCell ref="AE69:AE70"/>
    <mergeCell ref="AF69:AF70"/>
    <mergeCell ref="AG69:AG70"/>
    <mergeCell ref="AH69:AH70"/>
    <mergeCell ref="AI69:AI70"/>
    <mergeCell ref="AJ69:AJ70"/>
    <mergeCell ref="AK69:AK70"/>
    <mergeCell ref="AL69:AL70"/>
    <mergeCell ref="AM63:AM64"/>
    <mergeCell ref="AD66:AD67"/>
    <mergeCell ref="AE66:AE67"/>
    <mergeCell ref="AF66:AF67"/>
    <mergeCell ref="AG66:AG67"/>
    <mergeCell ref="AH66:AH67"/>
    <mergeCell ref="AI66:AI67"/>
    <mergeCell ref="AJ66:AJ67"/>
    <mergeCell ref="AK66:AK67"/>
    <mergeCell ref="AL66:AL67"/>
    <mergeCell ref="AM66:AM67"/>
    <mergeCell ref="AD63:AD64"/>
    <mergeCell ref="AE63:AE64"/>
    <mergeCell ref="AF63:AF64"/>
    <mergeCell ref="AG63:AG64"/>
    <mergeCell ref="AH63:AH64"/>
    <mergeCell ref="AI63:AI64"/>
    <mergeCell ref="AJ63:AJ64"/>
    <mergeCell ref="AK63:AK64"/>
    <mergeCell ref="AL63:AL64"/>
    <mergeCell ref="AM57:AM58"/>
    <mergeCell ref="AD60:AD61"/>
    <mergeCell ref="AE60:AE61"/>
    <mergeCell ref="AF60:AF61"/>
    <mergeCell ref="AG60:AG61"/>
    <mergeCell ref="AH60:AH61"/>
    <mergeCell ref="AI60:AI61"/>
    <mergeCell ref="AJ60:AJ61"/>
    <mergeCell ref="AK60:AK61"/>
    <mergeCell ref="AL60:AL61"/>
    <mergeCell ref="AM60:AM61"/>
    <mergeCell ref="AD57:AD58"/>
    <mergeCell ref="AE57:AE58"/>
    <mergeCell ref="AF57:AF58"/>
    <mergeCell ref="AG57:AG58"/>
    <mergeCell ref="AH57:AH58"/>
    <mergeCell ref="AI57:AI58"/>
    <mergeCell ref="AJ57:AJ58"/>
    <mergeCell ref="AK57:AK58"/>
    <mergeCell ref="AL57:AL58"/>
    <mergeCell ref="S6:Y6"/>
    <mergeCell ref="C4:D4"/>
    <mergeCell ref="H4:I4"/>
    <mergeCell ref="M4:O4"/>
    <mergeCell ref="E5:F5"/>
    <mergeCell ref="L5:N5"/>
    <mergeCell ref="B1:O1"/>
    <mergeCell ref="Q1:AB1"/>
    <mergeCell ref="C2:E2"/>
    <mergeCell ref="H2:J2"/>
    <mergeCell ref="M2:O2"/>
    <mergeCell ref="C3:D3"/>
    <mergeCell ref="H3:I3"/>
    <mergeCell ref="M3:O3"/>
    <mergeCell ref="R3:AA3"/>
    <mergeCell ref="S4:Y4"/>
    <mergeCell ref="S5:Y5"/>
    <mergeCell ref="E9:H9"/>
    <mergeCell ref="L9:O9"/>
    <mergeCell ref="C10:D10"/>
    <mergeCell ref="G10:H10"/>
    <mergeCell ref="M10:N10"/>
    <mergeCell ref="C6:I6"/>
    <mergeCell ref="N6:O6"/>
    <mergeCell ref="E8:H8"/>
    <mergeCell ref="L8:O8"/>
    <mergeCell ref="B18:L18"/>
    <mergeCell ref="S18:Y18"/>
    <mergeCell ref="B19:L19"/>
    <mergeCell ref="B20:L20"/>
    <mergeCell ref="B21:L21"/>
    <mergeCell ref="B22:L22"/>
    <mergeCell ref="S22:Y22"/>
    <mergeCell ref="B13:H13"/>
    <mergeCell ref="B14:L14"/>
    <mergeCell ref="B15:L15"/>
    <mergeCell ref="B16:L16"/>
    <mergeCell ref="B17:L17"/>
    <mergeCell ref="S17:Y17"/>
    <mergeCell ref="B26:L26"/>
    <mergeCell ref="S26:Y26"/>
    <mergeCell ref="B27:L27"/>
    <mergeCell ref="S27:Y27"/>
    <mergeCell ref="B28:L28"/>
    <mergeCell ref="S28:Y28"/>
    <mergeCell ref="B23:L23"/>
    <mergeCell ref="S23:Y23"/>
    <mergeCell ref="B24:L24"/>
    <mergeCell ref="S24:Y24"/>
    <mergeCell ref="B25:L25"/>
    <mergeCell ref="S25:Y25"/>
    <mergeCell ref="S32:Y32"/>
    <mergeCell ref="S33:Y33"/>
    <mergeCell ref="S34:Y34"/>
    <mergeCell ref="S35:Y35"/>
    <mergeCell ref="S36:Y36"/>
    <mergeCell ref="S37:Y37"/>
    <mergeCell ref="B29:L29"/>
    <mergeCell ref="S29:Y29"/>
    <mergeCell ref="B30:L30"/>
    <mergeCell ref="S30:Y30"/>
    <mergeCell ref="B31:H31"/>
    <mergeCell ref="S31:Y31"/>
    <mergeCell ref="O57:O58"/>
    <mergeCell ref="P57:P58"/>
    <mergeCell ref="AC54:AC55"/>
    <mergeCell ref="AN54:AN55"/>
    <mergeCell ref="AO54:AO55"/>
    <mergeCell ref="AP54:AR54"/>
    <mergeCell ref="B55:K55"/>
    <mergeCell ref="B56:K56"/>
    <mergeCell ref="W54:W55"/>
    <mergeCell ref="X54:X55"/>
    <mergeCell ref="B57:K57"/>
    <mergeCell ref="L57:L58"/>
    <mergeCell ref="AC57:AC58"/>
    <mergeCell ref="AN57:AN58"/>
    <mergeCell ref="M57:M58"/>
    <mergeCell ref="N57:N58"/>
    <mergeCell ref="AD54:AD55"/>
    <mergeCell ref="AE54:AE55"/>
    <mergeCell ref="AF54:AF55"/>
    <mergeCell ref="AG54:AG55"/>
    <mergeCell ref="AH54:AH55"/>
    <mergeCell ref="AI54:AI55"/>
    <mergeCell ref="AJ54:AJ55"/>
    <mergeCell ref="AK54:AK55"/>
    <mergeCell ref="S38:Y38"/>
    <mergeCell ref="S39:Y40"/>
    <mergeCell ref="B52:J53"/>
    <mergeCell ref="AP52:AR52"/>
    <mergeCell ref="B54:K54"/>
    <mergeCell ref="L54:L55"/>
    <mergeCell ref="M54:M55"/>
    <mergeCell ref="N54:N55"/>
    <mergeCell ref="O54:O55"/>
    <mergeCell ref="P54:P55"/>
    <mergeCell ref="Y54:Y55"/>
    <mergeCell ref="Z54:Z55"/>
    <mergeCell ref="AA54:AA55"/>
    <mergeCell ref="AB54:AB55"/>
    <mergeCell ref="Q54:Q55"/>
    <mergeCell ref="R54:R55"/>
    <mergeCell ref="S54:S55"/>
    <mergeCell ref="T54:T55"/>
    <mergeCell ref="U54:U55"/>
    <mergeCell ref="V54:V55"/>
    <mergeCell ref="AL54:AL55"/>
    <mergeCell ref="AM54:AM55"/>
    <mergeCell ref="AC63:AC64"/>
    <mergeCell ref="AN63:AN64"/>
    <mergeCell ref="AO63:AO64"/>
    <mergeCell ref="B64:K64"/>
    <mergeCell ref="Z57:Z58"/>
    <mergeCell ref="AA57:AA58"/>
    <mergeCell ref="AB57:AB58"/>
    <mergeCell ref="Q57:Q58"/>
    <mergeCell ref="R57:R58"/>
    <mergeCell ref="S57:S58"/>
    <mergeCell ref="T57:T58"/>
    <mergeCell ref="U57:U58"/>
    <mergeCell ref="V57:V58"/>
    <mergeCell ref="B59:K59"/>
    <mergeCell ref="B60:K60"/>
    <mergeCell ref="L60:L61"/>
    <mergeCell ref="M60:M61"/>
    <mergeCell ref="N60:N61"/>
    <mergeCell ref="O60:O61"/>
    <mergeCell ref="W57:W58"/>
    <mergeCell ref="X57:X58"/>
    <mergeCell ref="Y57:Y58"/>
    <mergeCell ref="AO57:AO58"/>
    <mergeCell ref="B58:K58"/>
    <mergeCell ref="AB60:AB61"/>
    <mergeCell ref="AC60:AC61"/>
    <mergeCell ref="AN60:AN61"/>
    <mergeCell ref="AO60:AO61"/>
    <mergeCell ref="B61:K61"/>
    <mergeCell ref="B62:K62"/>
    <mergeCell ref="V60:V61"/>
    <mergeCell ref="W60:W61"/>
    <mergeCell ref="X60:X61"/>
    <mergeCell ref="Y60:Y61"/>
    <mergeCell ref="Z60:Z61"/>
    <mergeCell ref="AA60:AA61"/>
    <mergeCell ref="P60:P61"/>
    <mergeCell ref="Q60:Q61"/>
    <mergeCell ref="R60:R61"/>
    <mergeCell ref="S60:S61"/>
    <mergeCell ref="T60:T61"/>
    <mergeCell ref="U60:U61"/>
    <mergeCell ref="B65:K65"/>
    <mergeCell ref="B66:K66"/>
    <mergeCell ref="L66:L67"/>
    <mergeCell ref="M66:M67"/>
    <mergeCell ref="N66:N67"/>
    <mergeCell ref="O66:O67"/>
    <mergeCell ref="W63:W64"/>
    <mergeCell ref="X63:X64"/>
    <mergeCell ref="Y63:Y64"/>
    <mergeCell ref="B63:K63"/>
    <mergeCell ref="L63:L64"/>
    <mergeCell ref="M63:M64"/>
    <mergeCell ref="N63:N64"/>
    <mergeCell ref="O63:O64"/>
    <mergeCell ref="P63:P64"/>
    <mergeCell ref="Z63:Z64"/>
    <mergeCell ref="AA63:AA64"/>
    <mergeCell ref="AB63:AB64"/>
    <mergeCell ref="Q63:Q64"/>
    <mergeCell ref="R63:R64"/>
    <mergeCell ref="S63:S64"/>
    <mergeCell ref="T63:T64"/>
    <mergeCell ref="U63:U64"/>
    <mergeCell ref="V63:V64"/>
    <mergeCell ref="M69:M70"/>
    <mergeCell ref="N69:N70"/>
    <mergeCell ref="O69:O70"/>
    <mergeCell ref="P69:P70"/>
    <mergeCell ref="AB66:AB67"/>
    <mergeCell ref="AC66:AC67"/>
    <mergeCell ref="AN66:AN67"/>
    <mergeCell ref="AO66:AO67"/>
    <mergeCell ref="B67:K67"/>
    <mergeCell ref="B68:K68"/>
    <mergeCell ref="V66:V67"/>
    <mergeCell ref="W66:W67"/>
    <mergeCell ref="X66:X67"/>
    <mergeCell ref="Y66:Y67"/>
    <mergeCell ref="Z66:Z67"/>
    <mergeCell ref="AA66:AA67"/>
    <mergeCell ref="P66:P67"/>
    <mergeCell ref="Q66:Q67"/>
    <mergeCell ref="R66:R67"/>
    <mergeCell ref="S66:S67"/>
    <mergeCell ref="T66:T67"/>
    <mergeCell ref="U66:U67"/>
    <mergeCell ref="AC69:AC70"/>
    <mergeCell ref="AN69:AN70"/>
    <mergeCell ref="AO69:AO70"/>
    <mergeCell ref="B70:K70"/>
    <mergeCell ref="B71:K71"/>
    <mergeCell ref="B72:K72"/>
    <mergeCell ref="L72:L73"/>
    <mergeCell ref="M72:M73"/>
    <mergeCell ref="N72:N73"/>
    <mergeCell ref="O72:O73"/>
    <mergeCell ref="W69:W70"/>
    <mergeCell ref="X69:X70"/>
    <mergeCell ref="Y69:Y70"/>
    <mergeCell ref="Z69:Z70"/>
    <mergeCell ref="AA69:AA70"/>
    <mergeCell ref="AB69:AB70"/>
    <mergeCell ref="Q69:Q70"/>
    <mergeCell ref="R69:R70"/>
    <mergeCell ref="S69:S70"/>
    <mergeCell ref="T69:T70"/>
    <mergeCell ref="U69:U70"/>
    <mergeCell ref="V69:V70"/>
    <mergeCell ref="B69:K69"/>
    <mergeCell ref="L69:L70"/>
    <mergeCell ref="AO72:AO73"/>
    <mergeCell ref="B73:K73"/>
    <mergeCell ref="B75:K75"/>
    <mergeCell ref="B76:K76"/>
    <mergeCell ref="B77:K77"/>
    <mergeCell ref="L77:L78"/>
    <mergeCell ref="M77:M78"/>
    <mergeCell ref="N77:N78"/>
    <mergeCell ref="AB72:AB73"/>
    <mergeCell ref="AC72:AC73"/>
    <mergeCell ref="AN72:AN73"/>
    <mergeCell ref="AN77:AN78"/>
    <mergeCell ref="B74:K74"/>
    <mergeCell ref="V72:V73"/>
    <mergeCell ref="W72:W73"/>
    <mergeCell ref="X72:X73"/>
    <mergeCell ref="Y72:Y73"/>
    <mergeCell ref="Z72:Z73"/>
    <mergeCell ref="AA72:AA73"/>
    <mergeCell ref="P72:P73"/>
    <mergeCell ref="Q72:Q73"/>
    <mergeCell ref="R72:R73"/>
    <mergeCell ref="S72:S73"/>
    <mergeCell ref="T72:T73"/>
    <mergeCell ref="U72:U73"/>
    <mergeCell ref="AD77:AD78"/>
    <mergeCell ref="AO77:AO78"/>
    <mergeCell ref="B78:K78"/>
    <mergeCell ref="U77:U78"/>
    <mergeCell ref="V77:V78"/>
    <mergeCell ref="W77:W78"/>
    <mergeCell ref="X77:X78"/>
    <mergeCell ref="Y77:Y78"/>
    <mergeCell ref="Z77:Z78"/>
    <mergeCell ref="O77:O78"/>
    <mergeCell ref="P77:P78"/>
    <mergeCell ref="Q77:Q78"/>
    <mergeCell ref="R77:R78"/>
    <mergeCell ref="S77:S78"/>
    <mergeCell ref="T77:T78"/>
    <mergeCell ref="AE77:AE78"/>
    <mergeCell ref="AF77:AF78"/>
    <mergeCell ref="AG77:AG78"/>
    <mergeCell ref="AH77:AH78"/>
    <mergeCell ref="AI77:AI78"/>
    <mergeCell ref="AJ77:AJ78"/>
    <mergeCell ref="AK77:AK78"/>
    <mergeCell ref="AL77:AL78"/>
    <mergeCell ref="AM77:AM78"/>
    <mergeCell ref="B79:K79"/>
    <mergeCell ref="B80:K80"/>
    <mergeCell ref="L80:L81"/>
    <mergeCell ref="M80:M81"/>
    <mergeCell ref="N80:N81"/>
    <mergeCell ref="O80:O81"/>
    <mergeCell ref="AA77:AA78"/>
    <mergeCell ref="AB77:AB78"/>
    <mergeCell ref="AC77:AC78"/>
    <mergeCell ref="AB80:AB81"/>
    <mergeCell ref="AC80:AC81"/>
    <mergeCell ref="AN80:AN81"/>
    <mergeCell ref="AO80:AO81"/>
    <mergeCell ref="B81:K81"/>
    <mergeCell ref="B82:K82"/>
    <mergeCell ref="V80:V81"/>
    <mergeCell ref="W80:W81"/>
    <mergeCell ref="X80:X81"/>
    <mergeCell ref="Y80:Y81"/>
    <mergeCell ref="Z80:Z81"/>
    <mergeCell ref="AA80:AA81"/>
    <mergeCell ref="P80:P81"/>
    <mergeCell ref="Q80:Q81"/>
    <mergeCell ref="R80:R81"/>
    <mergeCell ref="S80:S81"/>
    <mergeCell ref="T80:T81"/>
    <mergeCell ref="U80:U81"/>
    <mergeCell ref="AD80:AD81"/>
    <mergeCell ref="AE80:AE81"/>
    <mergeCell ref="AF80:AF81"/>
    <mergeCell ref="AG80:AG81"/>
    <mergeCell ref="AH80:AH81"/>
    <mergeCell ref="AI80:AI81"/>
    <mergeCell ref="AJ80:AJ81"/>
    <mergeCell ref="AK80:AK81"/>
  </mergeCells>
  <conditionalFormatting sqref="M46">
    <cfRule type="cellIs" dxfId="367" priority="23" operator="equal">
      <formula>"Clinical"</formula>
    </cfRule>
    <cfRule type="colorScale" priority="24">
      <colorScale>
        <cfvo type="min"/>
        <cfvo type="max"/>
        <color rgb="FFFF7128"/>
        <color rgb="FFFFEF9C"/>
      </colorScale>
    </cfRule>
  </conditionalFormatting>
  <conditionalFormatting sqref="M41">
    <cfRule type="cellIs" dxfId="366" priority="22" operator="greaterThan">
      <formula>15</formula>
    </cfRule>
  </conditionalFormatting>
  <conditionalFormatting sqref="N46">
    <cfRule type="cellIs" dxfId="365" priority="20" operator="equal">
      <formula>"Clinical"</formula>
    </cfRule>
    <cfRule type="colorScale" priority="21">
      <colorScale>
        <cfvo type="min"/>
        <cfvo type="max"/>
        <color rgb="FFFF7128"/>
        <color rgb="FFFFEF9C"/>
      </colorScale>
    </cfRule>
  </conditionalFormatting>
  <conditionalFormatting sqref="O41:O45 O14:O30">
    <cfRule type="cellIs" dxfId="364" priority="18" operator="lessThan">
      <formula>0</formula>
    </cfRule>
    <cfRule type="cellIs" dxfId="363" priority="19" operator="greaterThan">
      <formula>0</formula>
    </cfRule>
  </conditionalFormatting>
  <conditionalFormatting sqref="O46 O32:O38">
    <cfRule type="cellIs" dxfId="362" priority="16" operator="equal">
      <formula>"+"</formula>
    </cfRule>
    <cfRule type="cellIs" dxfId="361" priority="17" operator="equal">
      <formula>"-"</formula>
    </cfRule>
  </conditionalFormatting>
  <conditionalFormatting sqref="O41:O45 O14:O30">
    <cfRule type="cellIs" priority="10" stopIfTrue="1" operator="equal">
      <formula>" "</formula>
    </cfRule>
  </conditionalFormatting>
  <conditionalFormatting sqref="M43">
    <cfRule type="cellIs" dxfId="360" priority="9" operator="greaterThan">
      <formula>15</formula>
    </cfRule>
  </conditionalFormatting>
  <conditionalFormatting sqref="M44 M126">
    <cfRule type="cellIs" dxfId="359" priority="8" operator="greaterThan">
      <formula>15</formula>
    </cfRule>
  </conditionalFormatting>
  <conditionalFormatting sqref="S25">
    <cfRule type="expression" dxfId="358" priority="3">
      <formula>$R$24=1</formula>
    </cfRule>
  </conditionalFormatting>
  <conditionalFormatting sqref="S28">
    <cfRule type="expression" dxfId="357" priority="4">
      <formula>$R$27=1</formula>
    </cfRule>
  </conditionalFormatting>
  <conditionalFormatting sqref="S37">
    <cfRule type="expression" dxfId="356" priority="5">
      <formula>$R$36=1</formula>
    </cfRule>
  </conditionalFormatting>
  <conditionalFormatting sqref="S39">
    <cfRule type="expression" dxfId="355" priority="6">
      <formula>$B$27=1</formula>
    </cfRule>
  </conditionalFormatting>
  <conditionalFormatting sqref="H3:I3 M3:O3">
    <cfRule type="expression" dxfId="354" priority="1" stopIfTrue="1">
      <formula>AND($H$3&lt;&gt;"",$M$3&lt;&gt;"")</formula>
    </cfRule>
    <cfRule type="expression" dxfId="353" priority="2">
      <formula>OR($N$14&lt;&gt;"",$G$10&lt;&gt;"",$H$3&lt;&gt;"",$M$3&lt;&gt;"")</formula>
    </cfRule>
  </conditionalFormatting>
  <dataValidations count="14">
    <dataValidation type="whole" allowBlank="1" showErrorMessage="1" errorTitle="Enter 0,1,2, or 3" error="0 - Not at all or only at one time_x000a_1 - Once a week or less/ once in a while_x000a_2 - 2 to 4 times a week/ half the time_x000a_3 - 5 or more times a week/almost always" sqref="M14:N30" xr:uid="{00000000-0002-0000-0800-000000000000}">
      <formula1>0</formula1>
      <formula2>3</formula2>
    </dataValidation>
    <dataValidation type="list" allowBlank="1" showInputMessage="1" showErrorMessage="1" error="Enter the number 1 if applicable. Otherwise leave blank." sqref="R22:R24 R26:R27 R29:R36 R38" xr:uid="{00000000-0002-0000-0800-000001000000}">
      <formula1>"1"</formula1>
    </dataValidation>
    <dataValidation type="list" allowBlank="1" showInputMessage="1" showErrorMessage="1" sqref="S17" xr:uid="{00000000-0002-0000-0800-000002000000}">
      <formula1>Hispanic</formula1>
    </dataValidation>
    <dataValidation type="list" allowBlank="1" showInputMessage="1" showErrorMessage="1" sqref="S4:S6" xr:uid="{00000000-0002-0000-0800-000003000000}">
      <formula1>SystemInvolvement</formula1>
    </dataValidation>
    <dataValidation type="list" allowBlank="1" showInputMessage="1" showErrorMessage="1" sqref="C6" xr:uid="{00000000-0002-0000-0800-000004000000}">
      <formula1>Household</formula1>
    </dataValidation>
    <dataValidation type="list" allowBlank="1" showInputMessage="1" showErrorMessage="1" sqref="M3:O3" xr:uid="{00000000-0002-0000-0800-000005000000}">
      <formula1>ClosureStatus</formula1>
    </dataValidation>
    <dataValidation type="list" allowBlank="1" showInputMessage="1" showErrorMessage="1" sqref="M10" xr:uid="{00000000-0002-0000-0800-000006000000}">
      <formula1>Location</formula1>
    </dataValidation>
    <dataValidation type="list" allowBlank="1" showInputMessage="1" showErrorMessage="1" sqref="L9" xr:uid="{00000000-0002-0000-0800-000007000000}">
      <formula1>TraumaSpecific</formula1>
    </dataValidation>
    <dataValidation type="list" allowBlank="1" showInputMessage="1" showErrorMessage="1" sqref="L8" xr:uid="{00000000-0002-0000-0800-000008000000}">
      <formula1>TraumaGeneral</formula1>
    </dataValidation>
    <dataValidation type="list" allowBlank="1" showInputMessage="1" showErrorMessage="1" sqref="E8:E9" xr:uid="{00000000-0002-0000-0800-000009000000}">
      <formula1>ReferralSource</formula1>
    </dataValidation>
    <dataValidation type="list" allowBlank="1" showInputMessage="1" showErrorMessage="1" sqref="H4" xr:uid="{00000000-0002-0000-0800-00000A000000}">
      <formula1>Gender</formula1>
    </dataValidation>
    <dataValidation type="list" allowBlank="1" showInputMessage="1" showErrorMessage="1" sqref="E5" xr:uid="{00000000-0002-0000-0800-00000B000000}">
      <formula1>Language</formula1>
    </dataValidation>
    <dataValidation type="list" allowBlank="1" showErrorMessage="1" errorTitle="Choose y or n" error="y - yes_x000a_n - no" promptTitle="Please choose Yes or No" prompt="Please choose Yes or No" sqref="M32:N38" xr:uid="{00000000-0002-0000-0800-00000C000000}">
      <formula1>"y,n,Y,N"</formula1>
    </dataValidation>
    <dataValidation type="date" allowBlank="1" showInputMessage="1" showErrorMessage="1" errorTitle="Enter valid date" error="Must be between 1/1/1990 and 12/31/2030" sqref="C3:D3 C10:D10 G10:H10 H3:I3" xr:uid="{00000000-0002-0000-0800-00000D000000}">
      <formula1>32874</formula1>
      <formula2>47848</formula2>
    </dataValidation>
  </dataValidations>
  <hyperlinks>
    <hyperlink ref="A1" location="Navigate!A1" display="*" xr:uid="{00000000-0004-0000-0800-000000000000}"/>
  </hyperlinks>
  <pageMargins left="0.25" right="0.25" top="0.3" bottom="0.5" header="0.3" footer="0.3"/>
  <pageSetup fitToHeight="0" pageOrder="overThenDown" orientation="portrait" r:id="rId1"/>
  <rowBreaks count="1" manualBreakCount="1">
    <brk id="47" max="30" man="1"/>
  </rowBreaks>
  <colBreaks count="1" manualBreakCount="1">
    <brk id="15" max="8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2" id="{74FC8398-5970-48B2-8854-4AD771E079B8}">
            <xm:f>$S$17=lists!$F$33</xm:f>
            <x14:dxf>
              <fill>
                <patternFill>
                  <bgColor rgb="FFFFFF99"/>
                </patternFill>
              </fill>
            </x14:dxf>
          </x14:cfRule>
          <xm:sqref>S18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37</vt:i4>
      </vt:variant>
    </vt:vector>
  </HeadingPairs>
  <TitlesOfParts>
    <vt:vector size="68" baseType="lpstr">
      <vt:lpstr>Instructions</vt:lpstr>
      <vt:lpstr>Clinician Summary</vt:lpstr>
      <vt:lpstr>Navigate</vt:lpstr>
      <vt:lpstr>lists</vt:lpstr>
      <vt:lpstr>RaceCode</vt:lpstr>
      <vt:lpstr>DataTable</vt:lpstr>
      <vt:lpstr>Client (1)</vt:lpstr>
      <vt:lpstr>Client (2)</vt:lpstr>
      <vt:lpstr>Client (3)</vt:lpstr>
      <vt:lpstr>Client (4)</vt:lpstr>
      <vt:lpstr>Client (5)</vt:lpstr>
      <vt:lpstr>Client (6)</vt:lpstr>
      <vt:lpstr>Client (7)</vt:lpstr>
      <vt:lpstr>Client (8)</vt:lpstr>
      <vt:lpstr>Client (9)</vt:lpstr>
      <vt:lpstr>Client (10)</vt:lpstr>
      <vt:lpstr>Client (11)</vt:lpstr>
      <vt:lpstr>Client (12)</vt:lpstr>
      <vt:lpstr>Client (13)</vt:lpstr>
      <vt:lpstr>Client (14)</vt:lpstr>
      <vt:lpstr>Client (15)</vt:lpstr>
      <vt:lpstr>Client (16)</vt:lpstr>
      <vt:lpstr>Client (17)</vt:lpstr>
      <vt:lpstr>Client (18)</vt:lpstr>
      <vt:lpstr>Client (19)</vt:lpstr>
      <vt:lpstr>Client (20)</vt:lpstr>
      <vt:lpstr>Client (21)</vt:lpstr>
      <vt:lpstr>Client (22)</vt:lpstr>
      <vt:lpstr>Client (23)</vt:lpstr>
      <vt:lpstr>Client (24)</vt:lpstr>
      <vt:lpstr>Client (25)</vt:lpstr>
      <vt:lpstr>ClosureStatus</vt:lpstr>
      <vt:lpstr>Gender</vt:lpstr>
      <vt:lpstr>Hispanic</vt:lpstr>
      <vt:lpstr>HispCode</vt:lpstr>
      <vt:lpstr>Household</vt:lpstr>
      <vt:lpstr>Language</vt:lpstr>
      <vt:lpstr>Location</vt:lpstr>
      <vt:lpstr>'Client (1)'!Print_Area</vt:lpstr>
      <vt:lpstr>'Client (10)'!Print_Area</vt:lpstr>
      <vt:lpstr>'Client (11)'!Print_Area</vt:lpstr>
      <vt:lpstr>'Client (12)'!Print_Area</vt:lpstr>
      <vt:lpstr>'Client (13)'!Print_Area</vt:lpstr>
      <vt:lpstr>'Client (14)'!Print_Area</vt:lpstr>
      <vt:lpstr>'Client (15)'!Print_Area</vt:lpstr>
      <vt:lpstr>'Client (16)'!Print_Area</vt:lpstr>
      <vt:lpstr>'Client (17)'!Print_Area</vt:lpstr>
      <vt:lpstr>'Client (18)'!Print_Area</vt:lpstr>
      <vt:lpstr>'Client (19)'!Print_Area</vt:lpstr>
      <vt:lpstr>'Client (2)'!Print_Area</vt:lpstr>
      <vt:lpstr>'Client (20)'!Print_Area</vt:lpstr>
      <vt:lpstr>'Client (21)'!Print_Area</vt:lpstr>
      <vt:lpstr>'Client (22)'!Print_Area</vt:lpstr>
      <vt:lpstr>'Client (23)'!Print_Area</vt:lpstr>
      <vt:lpstr>'Client (24)'!Print_Area</vt:lpstr>
      <vt:lpstr>'Client (25)'!Print_Area</vt:lpstr>
      <vt:lpstr>'Client (3)'!Print_Area</vt:lpstr>
      <vt:lpstr>'Client (4)'!Print_Area</vt:lpstr>
      <vt:lpstr>'Client (5)'!Print_Area</vt:lpstr>
      <vt:lpstr>'Client (6)'!Print_Area</vt:lpstr>
      <vt:lpstr>'Client (7)'!Print_Area</vt:lpstr>
      <vt:lpstr>'Client (8)'!Print_Area</vt:lpstr>
      <vt:lpstr>'Client (9)'!Print_Area</vt:lpstr>
      <vt:lpstr>ReferralSource</vt:lpstr>
      <vt:lpstr>SysLookup</vt:lpstr>
      <vt:lpstr>SystemInvolvement</vt:lpstr>
      <vt:lpstr>TraumaGeneral</vt:lpstr>
      <vt:lpstr>TraumaSpecific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 S User</cp:lastModifiedBy>
  <cp:lastPrinted>2017-06-21T17:19:37Z</cp:lastPrinted>
  <dcterms:created xsi:type="dcterms:W3CDTF">2015-08-10T16:50:21Z</dcterms:created>
  <dcterms:modified xsi:type="dcterms:W3CDTF">2021-01-06T13:32:51Z</dcterms:modified>
</cp:coreProperties>
</file>