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oe1\Box\Jeanine for Web\ddap\"/>
    </mc:Choice>
  </mc:AlternateContent>
  <workbookProtection workbookAlgorithmName="SHA-512" workbookHashValue="RkXdx0faBJO+F8a2du3fH0HJZr8BzXIOXs69XxJjs2JQonJjvnzsjzpQIZYEGYSf7ZQDbV3eHNJtT300jy9c4A==" workbookSaltValue="bzNv4qB8gmWGw5N0wyPffw==" workbookSpinCount="100000" lockStructure="1"/>
  <bookViews>
    <workbookView xWindow="0" yWindow="0" windowWidth="28800" windowHeight="12300" tabRatio="908" firstSheet="2" activeTab="7"/>
  </bookViews>
  <sheets>
    <sheet name="lists" sheetId="18" state="hidden" r:id="rId1"/>
    <sheet name="Preparation" sheetId="3" r:id="rId2"/>
    <sheet name="Consumption 1" sheetId="21" r:id="rId3"/>
    <sheet name="Consumption 2" sheetId="6" r:id="rId4"/>
    <sheet name="Consumption 3" sheetId="7" r:id="rId5"/>
    <sheet name="Youth Consequences" sheetId="8" r:id="rId6"/>
    <sheet name="Adult Consequences" sheetId="30" r:id="rId7"/>
    <sheet name="PAYS Risk &amp; Protection" sheetId="9" r:id="rId8"/>
    <sheet name="PAYS Indicators" sheetId="10" r:id="rId9"/>
    <sheet name="Other Risk Factor Data" sheetId="4" r:id="rId10"/>
    <sheet name="County Risk Summary" sheetId="12" r:id="rId11"/>
    <sheet name="Contributing Factors" sheetId="11" state="hidden" r:id="rId12"/>
    <sheet name="Community Conversations" sheetId="29" r:id="rId13"/>
    <sheet name="Logic Model" sheetId="32" r:id="rId14"/>
    <sheet name="SMART Goals" sheetId="33" state="hidden" r:id="rId15"/>
    <sheet name="Action Plan - Problem 1" sheetId="34" state="hidden" r:id="rId16"/>
    <sheet name="Action Plan - Problem 2" sheetId="35" state="hidden" r:id="rId17"/>
    <sheet name="Action Plan - Problem 3" sheetId="36" state="hidden" r:id="rId18"/>
    <sheet name="Action Plan - Problem 4" sheetId="37" state="hidden" r:id="rId19"/>
    <sheet name="Action Plan - Problem 5" sheetId="38" state="hidden" r:id="rId20"/>
    <sheet name="Action Plan - Problem 6" sheetId="39" state="hidden" r:id="rId21"/>
    <sheet name="Data Sources" sheetId="19" state="hidden" r:id="rId22"/>
    <sheet name="Intervening Variables (2)" sheetId="24" state="hidden" r:id="rId23"/>
  </sheets>
  <externalReferences>
    <externalReference r:id="rId24"/>
    <externalReference r:id="rId25"/>
  </externalReferences>
  <definedNames>
    <definedName name="choice1">'[1]Consumpt(1) - PAYS Early Use'!$P$4:$P$14</definedName>
    <definedName name="conseq1">lists!$F$2:$F$12</definedName>
    <definedName name="conseq2">lists!$F$15:$F$25</definedName>
    <definedName name="consump1">lists!$C$2:$C$12</definedName>
    <definedName name="consump2">lists!$D$2:$D$18</definedName>
    <definedName name="consump3">lists!$E$3:$E$6</definedName>
    <definedName name="Index_Sheet_Kutools">#REF!</definedName>
    <definedName name="intvar">lists!$I$2:$I$7</definedName>
    <definedName name="OtherRF">lists!$J$2:$J$7</definedName>
    <definedName name="paysindc">lists!$G$2:$G$10</definedName>
    <definedName name="paysprot">lists!$H$23:$H$30</definedName>
    <definedName name="paysrnp">lists!$H$2:$H$21</definedName>
    <definedName name="_xlnm.Print_Area" localSheetId="3">'Consumption 2'!$A$1:$E$100</definedName>
    <definedName name="_xlnm.Print_Area" localSheetId="11">'Contributing Factors'!$A$1:$E$71</definedName>
    <definedName name="_xlnm.Print_Area" localSheetId="10">'County Risk Summary'!$A$1:$H$75</definedName>
    <definedName name="_xlnm.Print_Area" localSheetId="21">'Data Sources'!$A$1:$E$53</definedName>
    <definedName name="_xlnm.Print_Area" localSheetId="13">'Logic Model'!$A$2:$G$251</definedName>
    <definedName name="_xlnm.Print_Area" localSheetId="7">'PAYS Risk &amp; Protection'!$A$1:$K$95</definedName>
    <definedName name="_xlnm.Print_Titles" localSheetId="21">'Data Sources'!$1:$2</definedName>
    <definedName name="risk">lists!$A$2:$A$3</definedName>
    <definedName name="sectors">#REF!</definedName>
  </definedNames>
  <calcPr calcId="162913"/>
</workbook>
</file>

<file path=xl/calcChain.xml><?xml version="1.0" encoding="utf-8"?>
<calcChain xmlns="http://schemas.openxmlformats.org/spreadsheetml/2006/main">
  <c r="E17" i="4" l="1"/>
  <c r="D17" i="4"/>
  <c r="C17" i="4"/>
  <c r="I137" i="33" l="1"/>
  <c r="I111" i="33"/>
  <c r="I85" i="33"/>
  <c r="I59" i="33"/>
  <c r="I33" i="33"/>
  <c r="I7" i="33"/>
  <c r="D27" i="3" l="1"/>
  <c r="C27" i="3"/>
  <c r="G37" i="6" l="1"/>
  <c r="G44" i="6"/>
  <c r="C1" i="39" l="1"/>
  <c r="C1" i="38"/>
  <c r="C1" i="37"/>
  <c r="C1" i="36"/>
  <c r="C1" i="35"/>
  <c r="A50" i="39"/>
  <c r="A47" i="39"/>
  <c r="A44" i="39"/>
  <c r="A41" i="39"/>
  <c r="A33" i="39"/>
  <c r="A30" i="39"/>
  <c r="A27" i="39"/>
  <c r="A24" i="39"/>
  <c r="A16" i="39"/>
  <c r="A13" i="39"/>
  <c r="A10" i="39"/>
  <c r="A7" i="39"/>
  <c r="A50" i="38"/>
  <c r="A47" i="38"/>
  <c r="A44" i="38"/>
  <c r="A41" i="38"/>
  <c r="A33" i="38"/>
  <c r="A30" i="38"/>
  <c r="A27" i="38"/>
  <c r="A24" i="38"/>
  <c r="A16" i="38"/>
  <c r="A13" i="38"/>
  <c r="A10" i="38"/>
  <c r="A7" i="38"/>
  <c r="A50" i="37"/>
  <c r="A47" i="37"/>
  <c r="A44" i="37"/>
  <c r="A41" i="37"/>
  <c r="A33" i="37"/>
  <c r="A30" i="37"/>
  <c r="A27" i="37"/>
  <c r="A24" i="37"/>
  <c r="A16" i="37"/>
  <c r="A13" i="37"/>
  <c r="A10" i="37"/>
  <c r="A7" i="37"/>
  <c r="A50" i="36"/>
  <c r="A47" i="36"/>
  <c r="A44" i="36"/>
  <c r="A41" i="36"/>
  <c r="A33" i="36"/>
  <c r="A30" i="36"/>
  <c r="A27" i="36"/>
  <c r="A24" i="36"/>
  <c r="A16" i="36"/>
  <c r="A13" i="36"/>
  <c r="A10" i="36"/>
  <c r="A7" i="36"/>
  <c r="A50" i="35"/>
  <c r="A47" i="35"/>
  <c r="A44" i="35"/>
  <c r="A41" i="35"/>
  <c r="A33" i="35"/>
  <c r="A30" i="35"/>
  <c r="A27" i="35"/>
  <c r="A24" i="35"/>
  <c r="A16" i="35"/>
  <c r="A13" i="35"/>
  <c r="A10" i="35"/>
  <c r="A7" i="35"/>
  <c r="A3" i="35"/>
  <c r="A50" i="34"/>
  <c r="A47" i="34"/>
  <c r="A44" i="34"/>
  <c r="A41" i="34"/>
  <c r="A33" i="34"/>
  <c r="A30" i="34"/>
  <c r="A27" i="34"/>
  <c r="A24" i="34"/>
  <c r="A37" i="39"/>
  <c r="A20" i="39"/>
  <c r="A3" i="39"/>
  <c r="A37" i="38"/>
  <c r="A20" i="38"/>
  <c r="A3" i="38"/>
  <c r="A37" i="37"/>
  <c r="A20" i="37"/>
  <c r="A3" i="37"/>
  <c r="A37" i="36"/>
  <c r="A20" i="36"/>
  <c r="A3" i="36"/>
  <c r="A37" i="35"/>
  <c r="A20" i="35"/>
  <c r="A52" i="39"/>
  <c r="A51" i="39"/>
  <c r="A49" i="39"/>
  <c r="A48" i="39"/>
  <c r="A46" i="39"/>
  <c r="A45" i="39"/>
  <c r="A39" i="39"/>
  <c r="A38" i="39"/>
  <c r="A35" i="39"/>
  <c r="A34" i="39"/>
  <c r="A32" i="39"/>
  <c r="A31" i="39"/>
  <c r="A29" i="39"/>
  <c r="A28" i="39"/>
  <c r="A22" i="39"/>
  <c r="A21" i="39"/>
  <c r="A18" i="39"/>
  <c r="A17" i="39"/>
  <c r="A15" i="39"/>
  <c r="A14" i="39"/>
  <c r="A12" i="39"/>
  <c r="A11" i="39"/>
  <c r="A5" i="39"/>
  <c r="A4" i="39"/>
  <c r="A52" i="38"/>
  <c r="A51" i="38"/>
  <c r="A49" i="38"/>
  <c r="A48" i="38"/>
  <c r="A46" i="38"/>
  <c r="A45" i="38"/>
  <c r="A39" i="38"/>
  <c r="A38" i="38"/>
  <c r="A35" i="38"/>
  <c r="A34" i="38"/>
  <c r="A32" i="38"/>
  <c r="A31" i="38"/>
  <c r="A29" i="38"/>
  <c r="A28" i="38"/>
  <c r="A22" i="38"/>
  <c r="A21" i="38"/>
  <c r="A18" i="38"/>
  <c r="A17" i="38"/>
  <c r="A15" i="38"/>
  <c r="A14" i="38"/>
  <c r="A12" i="38"/>
  <c r="A11" i="38"/>
  <c r="A5" i="38"/>
  <c r="A4" i="38"/>
  <c r="A52" i="37"/>
  <c r="A51" i="37"/>
  <c r="A49" i="37"/>
  <c r="A48" i="37"/>
  <c r="A46" i="37"/>
  <c r="A45" i="37"/>
  <c r="A39" i="37"/>
  <c r="A38" i="37"/>
  <c r="A35" i="37"/>
  <c r="A34" i="37"/>
  <c r="A32" i="37"/>
  <c r="A31" i="37"/>
  <c r="A29" i="37"/>
  <c r="A28" i="37"/>
  <c r="A22" i="37"/>
  <c r="A21" i="37"/>
  <c r="A18" i="37"/>
  <c r="A17" i="37"/>
  <c r="A15" i="37"/>
  <c r="A14" i="37"/>
  <c r="A12" i="37"/>
  <c r="A11" i="37"/>
  <c r="A5" i="37"/>
  <c r="A4" i="37"/>
  <c r="A52" i="36"/>
  <c r="A51" i="36"/>
  <c r="A49" i="36"/>
  <c r="A48" i="36"/>
  <c r="A46" i="36"/>
  <c r="A45" i="36"/>
  <c r="A39" i="36"/>
  <c r="A38" i="36"/>
  <c r="A35" i="36"/>
  <c r="A34" i="36"/>
  <c r="A32" i="36"/>
  <c r="A31" i="36"/>
  <c r="A29" i="36"/>
  <c r="A28" i="36"/>
  <c r="A22" i="36"/>
  <c r="A21" i="36"/>
  <c r="A18" i="36"/>
  <c r="A17" i="36"/>
  <c r="A15" i="36"/>
  <c r="A14" i="36"/>
  <c r="A12" i="36"/>
  <c r="A11" i="36"/>
  <c r="A5" i="36"/>
  <c r="A4" i="36"/>
  <c r="A52" i="35"/>
  <c r="A51" i="35"/>
  <c r="A49" i="35"/>
  <c r="A48" i="35"/>
  <c r="A46" i="35"/>
  <c r="A45" i="35"/>
  <c r="A39" i="35"/>
  <c r="A38" i="35"/>
  <c r="A35" i="35"/>
  <c r="A34" i="35"/>
  <c r="A32" i="35"/>
  <c r="A31" i="35"/>
  <c r="A29" i="35"/>
  <c r="A28" i="35"/>
  <c r="A22" i="35"/>
  <c r="A21" i="35"/>
  <c r="A18" i="35"/>
  <c r="A17" i="35"/>
  <c r="A15" i="35"/>
  <c r="A14" i="35"/>
  <c r="A12" i="35"/>
  <c r="A11" i="35"/>
  <c r="A5" i="35"/>
  <c r="A4" i="35"/>
  <c r="A35" i="34" l="1"/>
  <c r="A34" i="34"/>
  <c r="A32" i="34"/>
  <c r="A31" i="34"/>
  <c r="A29" i="34"/>
  <c r="A28" i="34"/>
  <c r="A18" i="34"/>
  <c r="A17" i="34"/>
  <c r="A16" i="34"/>
  <c r="A15" i="34"/>
  <c r="A14" i="34"/>
  <c r="A13" i="34"/>
  <c r="A12" i="34"/>
  <c r="A11" i="34"/>
  <c r="A10" i="34"/>
  <c r="A7" i="34"/>
  <c r="A3" i="34"/>
  <c r="A151" i="33"/>
  <c r="A145" i="33"/>
  <c r="A139" i="33"/>
  <c r="A132" i="33"/>
  <c r="A125" i="33"/>
  <c r="A119" i="33"/>
  <c r="A113" i="33"/>
  <c r="A106" i="33"/>
  <c r="A99" i="33"/>
  <c r="A93" i="33"/>
  <c r="A87" i="33"/>
  <c r="A80" i="33"/>
  <c r="A73" i="33"/>
  <c r="A67" i="33"/>
  <c r="A61" i="33"/>
  <c r="A54" i="33"/>
  <c r="A47" i="33"/>
  <c r="A41" i="33"/>
  <c r="A35" i="33"/>
  <c r="A28" i="33"/>
  <c r="I155" i="33" l="1"/>
  <c r="G155" i="33"/>
  <c r="I154" i="33"/>
  <c r="G154" i="33"/>
  <c r="I149" i="33"/>
  <c r="G149" i="33"/>
  <c r="I148" i="33"/>
  <c r="G148" i="33"/>
  <c r="I143" i="33"/>
  <c r="G143" i="33"/>
  <c r="I142" i="33"/>
  <c r="G142" i="33"/>
  <c r="G137" i="33"/>
  <c r="I136" i="33"/>
  <c r="G136" i="33"/>
  <c r="I135" i="33"/>
  <c r="G135" i="33"/>
  <c r="I129" i="33"/>
  <c r="G129" i="33"/>
  <c r="I128" i="33"/>
  <c r="G128" i="33"/>
  <c r="I123" i="33"/>
  <c r="G123" i="33"/>
  <c r="I122" i="33"/>
  <c r="G122" i="33"/>
  <c r="I117" i="33"/>
  <c r="G117" i="33"/>
  <c r="I116" i="33"/>
  <c r="G116" i="33"/>
  <c r="G111" i="33"/>
  <c r="I110" i="33"/>
  <c r="G110" i="33"/>
  <c r="I109" i="33"/>
  <c r="G109" i="33"/>
  <c r="I103" i="33"/>
  <c r="G103" i="33"/>
  <c r="I102" i="33"/>
  <c r="G102" i="33"/>
  <c r="I97" i="33"/>
  <c r="G97" i="33"/>
  <c r="I96" i="33"/>
  <c r="G96" i="33"/>
  <c r="I91" i="33"/>
  <c r="G91" i="33"/>
  <c r="I90" i="33"/>
  <c r="G90" i="33"/>
  <c r="G85" i="33"/>
  <c r="I84" i="33"/>
  <c r="G84" i="33"/>
  <c r="I83" i="33"/>
  <c r="G83" i="33"/>
  <c r="I77" i="33"/>
  <c r="G77" i="33"/>
  <c r="I76" i="33"/>
  <c r="G76" i="33"/>
  <c r="I71" i="33"/>
  <c r="G71" i="33"/>
  <c r="I70" i="33"/>
  <c r="G70" i="33"/>
  <c r="I65" i="33"/>
  <c r="G65" i="33"/>
  <c r="I64" i="33"/>
  <c r="G64" i="33"/>
  <c r="I51" i="33"/>
  <c r="G51" i="33"/>
  <c r="I50" i="33"/>
  <c r="G50" i="33"/>
  <c r="I45" i="33"/>
  <c r="G45" i="33"/>
  <c r="I44" i="33"/>
  <c r="G44" i="33"/>
  <c r="I39" i="33"/>
  <c r="G39" i="33"/>
  <c r="I38" i="33"/>
  <c r="G38" i="33"/>
  <c r="G59" i="33"/>
  <c r="I58" i="33"/>
  <c r="G58" i="33"/>
  <c r="I57" i="33"/>
  <c r="G57" i="33"/>
  <c r="G33" i="33"/>
  <c r="I32" i="33"/>
  <c r="G32" i="33"/>
  <c r="I31" i="33"/>
  <c r="G31" i="33"/>
  <c r="A9" i="33"/>
  <c r="I25" i="33"/>
  <c r="G25" i="33"/>
  <c r="I24" i="33"/>
  <c r="G24" i="33"/>
  <c r="I19" i="33"/>
  <c r="G19" i="33"/>
  <c r="I18" i="33"/>
  <c r="G18" i="33"/>
  <c r="I13" i="33"/>
  <c r="G13" i="33"/>
  <c r="I12" i="33"/>
  <c r="G12" i="33"/>
  <c r="A15" i="33"/>
  <c r="A21" i="33"/>
  <c r="A2" i="33"/>
  <c r="A37" i="34"/>
  <c r="A20" i="34"/>
  <c r="C1" i="34"/>
  <c r="A52" i="34"/>
  <c r="A51" i="34"/>
  <c r="A49" i="34"/>
  <c r="A48" i="34"/>
  <c r="A46" i="34"/>
  <c r="A45" i="34"/>
  <c r="A39" i="34"/>
  <c r="A38" i="34"/>
  <c r="A22" i="34"/>
  <c r="A21" i="34"/>
  <c r="A5" i="34"/>
  <c r="A4" i="34"/>
  <c r="G7" i="33"/>
  <c r="I6" i="33"/>
  <c r="G6" i="33"/>
  <c r="I5" i="33"/>
  <c r="G5" i="33"/>
  <c r="C11" i="12" l="1"/>
  <c r="B57" i="12" l="1"/>
  <c r="B55" i="12"/>
  <c r="C33" i="12"/>
  <c r="C32" i="12"/>
  <c r="C25" i="12"/>
  <c r="C24" i="12"/>
  <c r="C23" i="12"/>
  <c r="B25" i="12"/>
  <c r="B24" i="12"/>
  <c r="B23" i="12"/>
  <c r="F37" i="6" l="1"/>
  <c r="H28" i="21"/>
  <c r="G13" i="30"/>
  <c r="E59" i="4"/>
  <c r="F59" i="4"/>
  <c r="G51" i="4"/>
  <c r="I37" i="6"/>
  <c r="B65" i="12" l="1"/>
  <c r="G11" i="12" l="1"/>
  <c r="G12" i="12"/>
  <c r="G14" i="12"/>
  <c r="G15" i="12"/>
  <c r="G16" i="12"/>
  <c r="G20" i="12"/>
  <c r="C8" i="12" l="1"/>
  <c r="B33" i="12" l="1"/>
  <c r="B32" i="12"/>
  <c r="D6" i="30" l="1"/>
  <c r="E29" i="6"/>
  <c r="D29" i="6"/>
  <c r="C29" i="6"/>
  <c r="B29" i="6"/>
  <c r="E22" i="6"/>
  <c r="D22" i="6"/>
  <c r="C22" i="6"/>
  <c r="B22" i="6"/>
  <c r="F245" i="32"/>
  <c r="F247" i="32"/>
  <c r="F240" i="32"/>
  <c r="F242" i="32"/>
  <c r="F233" i="32"/>
  <c r="F235" i="32"/>
  <c r="F228" i="32"/>
  <c r="F230" i="32"/>
  <c r="F219" i="32"/>
  <c r="F221" i="32"/>
  <c r="F214" i="32"/>
  <c r="F216" i="32"/>
  <c r="D241" i="32"/>
  <c r="D229" i="32"/>
  <c r="D216" i="32"/>
  <c r="B225" i="32"/>
  <c r="F203" i="32"/>
  <c r="F205" i="32"/>
  <c r="F198" i="32"/>
  <c r="F200" i="32"/>
  <c r="F191" i="32"/>
  <c r="F193" i="32"/>
  <c r="F186" i="32"/>
  <c r="F188" i="32"/>
  <c r="F177" i="32"/>
  <c r="F179" i="32"/>
  <c r="F172" i="32"/>
  <c r="F174" i="32"/>
  <c r="D199" i="32"/>
  <c r="D187" i="32"/>
  <c r="D174" i="32"/>
  <c r="B183" i="32"/>
  <c r="F161" i="32"/>
  <c r="F163" i="32"/>
  <c r="F156" i="32"/>
  <c r="F158" i="32"/>
  <c r="F149" i="32"/>
  <c r="F151" i="32"/>
  <c r="F144" i="32"/>
  <c r="F146" i="32"/>
  <c r="F135" i="32"/>
  <c r="F137" i="32"/>
  <c r="F130" i="32"/>
  <c r="F132" i="32"/>
  <c r="D157" i="32"/>
  <c r="D145" i="32"/>
  <c r="D132" i="32"/>
  <c r="B141" i="32"/>
  <c r="F119" i="32"/>
  <c r="F121" i="32"/>
  <c r="F114" i="32"/>
  <c r="F116" i="32"/>
  <c r="F107" i="32"/>
  <c r="F109" i="32"/>
  <c r="F102" i="32"/>
  <c r="F104" i="32"/>
  <c r="F93" i="32"/>
  <c r="F95" i="32"/>
  <c r="F88" i="32"/>
  <c r="F90" i="32"/>
  <c r="D115" i="32"/>
  <c r="D103" i="32"/>
  <c r="D90" i="32"/>
  <c r="B99" i="32"/>
  <c r="F77" i="32"/>
  <c r="F79" i="32"/>
  <c r="F72" i="32"/>
  <c r="F74" i="32"/>
  <c r="F65" i="32"/>
  <c r="F67" i="32"/>
  <c r="F60" i="32"/>
  <c r="F62" i="32"/>
  <c r="F51" i="32"/>
  <c r="F53" i="32"/>
  <c r="F46" i="32"/>
  <c r="F48" i="32"/>
  <c r="D73" i="32"/>
  <c r="D61" i="32"/>
  <c r="D48" i="32"/>
  <c r="B57" i="32"/>
  <c r="F36" i="32"/>
  <c r="F38" i="32"/>
  <c r="F31" i="32"/>
  <c r="F33" i="32"/>
  <c r="F24" i="32"/>
  <c r="F26" i="32"/>
  <c r="F19" i="32"/>
  <c r="F21" i="32"/>
  <c r="F12" i="32"/>
  <c r="F10" i="32"/>
  <c r="F7" i="32"/>
  <c r="F5" i="32"/>
  <c r="D32" i="32"/>
  <c r="D20" i="32"/>
  <c r="D7" i="32"/>
  <c r="B16" i="32"/>
  <c r="E40" i="9"/>
  <c r="E39" i="9"/>
  <c r="E37" i="9"/>
  <c r="E36" i="9"/>
  <c r="E34" i="9"/>
  <c r="E33" i="9"/>
  <c r="E32" i="9"/>
  <c r="K3" i="4"/>
  <c r="K16" i="4" s="1"/>
  <c r="F17" i="4"/>
  <c r="L5" i="10"/>
  <c r="B38" i="10"/>
  <c r="C38" i="10"/>
  <c r="D38" i="10"/>
  <c r="E38" i="10"/>
  <c r="F38" i="10"/>
  <c r="G38" i="10"/>
  <c r="B28" i="10"/>
  <c r="C28" i="10"/>
  <c r="D28" i="10"/>
  <c r="E28" i="10"/>
  <c r="F28" i="10"/>
  <c r="G28" i="10"/>
  <c r="B17" i="10"/>
  <c r="C17" i="10"/>
  <c r="D17" i="10"/>
  <c r="E17" i="10"/>
  <c r="F17" i="10"/>
  <c r="G17" i="10"/>
  <c r="B6" i="10"/>
  <c r="C6" i="10"/>
  <c r="D6" i="10"/>
  <c r="E6" i="10"/>
  <c r="F6" i="10"/>
  <c r="G6" i="10"/>
  <c r="E30" i="9"/>
  <c r="E26" i="9"/>
  <c r="E25" i="9"/>
  <c r="E24" i="9"/>
  <c r="E23" i="9"/>
  <c r="E22" i="9"/>
  <c r="E21" i="9"/>
  <c r="E20" i="9"/>
  <c r="E19" i="9"/>
  <c r="E18" i="9"/>
  <c r="E17" i="9"/>
  <c r="E15" i="9"/>
  <c r="E14" i="9"/>
  <c r="E11" i="9"/>
  <c r="E10" i="9"/>
  <c r="E9" i="9"/>
  <c r="E8" i="9"/>
  <c r="E6" i="9"/>
  <c r="E5" i="9"/>
  <c r="E4" i="9"/>
  <c r="E12" i="9"/>
  <c r="G59" i="4"/>
  <c r="D59" i="4"/>
  <c r="C59" i="4"/>
  <c r="B59" i="4"/>
  <c r="F51" i="4"/>
  <c r="E51" i="4"/>
  <c r="D51" i="4"/>
  <c r="C51" i="4"/>
  <c r="B51" i="4"/>
  <c r="G43" i="4"/>
  <c r="F43" i="4"/>
  <c r="E43" i="4"/>
  <c r="D43" i="4"/>
  <c r="C43" i="4"/>
  <c r="B43" i="4"/>
  <c r="G34" i="4"/>
  <c r="F34" i="4"/>
  <c r="E34" i="4"/>
  <c r="D34" i="4"/>
  <c r="C34" i="4"/>
  <c r="B34" i="4"/>
  <c r="G26" i="4"/>
  <c r="F26" i="4"/>
  <c r="E26" i="4"/>
  <c r="D26" i="4"/>
  <c r="C26" i="4"/>
  <c r="B26" i="4"/>
  <c r="G17" i="4"/>
  <c r="B17" i="4"/>
  <c r="G8" i="4"/>
  <c r="F8" i="4"/>
  <c r="E8" i="4"/>
  <c r="D8" i="4"/>
  <c r="C8" i="4"/>
  <c r="B8" i="4"/>
  <c r="G115" i="10"/>
  <c r="F115" i="10"/>
  <c r="E115" i="10"/>
  <c r="D115" i="10"/>
  <c r="C115" i="10"/>
  <c r="B115" i="10"/>
  <c r="G104" i="10"/>
  <c r="F104" i="10"/>
  <c r="E104" i="10"/>
  <c r="D104" i="10"/>
  <c r="C104" i="10"/>
  <c r="B104" i="10"/>
  <c r="G93" i="10"/>
  <c r="F93" i="10"/>
  <c r="E93" i="10"/>
  <c r="D93" i="10"/>
  <c r="C93" i="10"/>
  <c r="B93" i="10"/>
  <c r="G82" i="10"/>
  <c r="F82" i="10"/>
  <c r="E82" i="10"/>
  <c r="D82" i="10"/>
  <c r="C82" i="10"/>
  <c r="B82" i="10"/>
  <c r="G71" i="10"/>
  <c r="F71" i="10"/>
  <c r="E71" i="10"/>
  <c r="D71" i="10"/>
  <c r="C71" i="10"/>
  <c r="B71" i="10"/>
  <c r="G60" i="10"/>
  <c r="F60" i="10"/>
  <c r="E60" i="10"/>
  <c r="D60" i="10"/>
  <c r="C60" i="10"/>
  <c r="B60" i="10"/>
  <c r="G49" i="10"/>
  <c r="F49" i="10"/>
  <c r="E49" i="10"/>
  <c r="D49" i="10"/>
  <c r="C49" i="10"/>
  <c r="B49" i="10"/>
  <c r="G27" i="30"/>
  <c r="F27" i="30"/>
  <c r="E27" i="30"/>
  <c r="D27" i="30"/>
  <c r="C27" i="30"/>
  <c r="B27" i="30"/>
  <c r="G20" i="30"/>
  <c r="F20" i="30"/>
  <c r="E20" i="30"/>
  <c r="D20" i="30"/>
  <c r="C20" i="30"/>
  <c r="B20" i="30"/>
  <c r="F13" i="30"/>
  <c r="E13" i="30"/>
  <c r="D13" i="30"/>
  <c r="C13" i="30"/>
  <c r="B13" i="30"/>
  <c r="G6" i="30"/>
  <c r="F6" i="30"/>
  <c r="E6" i="30"/>
  <c r="C6" i="30"/>
  <c r="B6" i="30"/>
  <c r="G20" i="8"/>
  <c r="F20" i="8"/>
  <c r="E20" i="8"/>
  <c r="D20" i="8"/>
  <c r="C20" i="8"/>
  <c r="B20" i="8"/>
  <c r="G13" i="8"/>
  <c r="F13" i="8"/>
  <c r="E13" i="8"/>
  <c r="D13" i="8"/>
  <c r="C13" i="8"/>
  <c r="B13" i="8"/>
  <c r="G6" i="8"/>
  <c r="F6" i="8"/>
  <c r="E6" i="8"/>
  <c r="D6" i="8"/>
  <c r="C6" i="8"/>
  <c r="B6" i="8"/>
  <c r="E36" i="7"/>
  <c r="D36" i="7"/>
  <c r="C36" i="7"/>
  <c r="B36" i="7"/>
  <c r="E29" i="7"/>
  <c r="D29" i="7"/>
  <c r="C29" i="7"/>
  <c r="B29" i="7"/>
  <c r="E21" i="7"/>
  <c r="D21" i="7"/>
  <c r="C21" i="7"/>
  <c r="B21" i="7"/>
  <c r="E14" i="7"/>
  <c r="D14" i="7"/>
  <c r="C14" i="7"/>
  <c r="B14" i="7"/>
  <c r="E7" i="7"/>
  <c r="D7" i="7"/>
  <c r="C7" i="7"/>
  <c r="B7" i="7"/>
  <c r="E51" i="6"/>
  <c r="D51" i="6"/>
  <c r="C51" i="6"/>
  <c r="B51" i="6"/>
  <c r="I44" i="6"/>
  <c r="H44" i="6"/>
  <c r="F44" i="6"/>
  <c r="E44" i="6"/>
  <c r="D44" i="6"/>
  <c r="C44" i="6"/>
  <c r="B44" i="6"/>
  <c r="H37" i="6"/>
  <c r="E37" i="6"/>
  <c r="D37" i="6"/>
  <c r="C37" i="6"/>
  <c r="B37" i="6"/>
  <c r="E14" i="6"/>
  <c r="D14" i="6"/>
  <c r="C14" i="6"/>
  <c r="B14" i="6"/>
  <c r="E7" i="6"/>
  <c r="D7" i="6"/>
  <c r="C7" i="6"/>
  <c r="B7" i="6"/>
  <c r="K38" i="21"/>
  <c r="J38" i="21"/>
  <c r="I38" i="21"/>
  <c r="H38" i="21"/>
  <c r="G38" i="21"/>
  <c r="F38" i="21"/>
  <c r="E38" i="21"/>
  <c r="D38" i="21"/>
  <c r="C38" i="21"/>
  <c r="B38" i="21"/>
  <c r="K28" i="21"/>
  <c r="J28" i="21"/>
  <c r="I28" i="21"/>
  <c r="G28" i="21"/>
  <c r="F28" i="21"/>
  <c r="E28" i="21"/>
  <c r="D28" i="21"/>
  <c r="C28" i="21"/>
  <c r="B28" i="21"/>
  <c r="G17" i="21"/>
  <c r="F17" i="21"/>
  <c r="E17" i="21"/>
  <c r="D17" i="21"/>
  <c r="C17" i="21"/>
  <c r="B17" i="21"/>
  <c r="G7" i="21"/>
  <c r="F7" i="21"/>
  <c r="E7" i="21"/>
  <c r="D7" i="21"/>
  <c r="C7" i="21"/>
  <c r="B7" i="21"/>
  <c r="K2" i="4"/>
  <c r="L4" i="10"/>
  <c r="B69" i="12"/>
  <c r="B45" i="12"/>
  <c r="C45" i="12"/>
  <c r="B46" i="12"/>
  <c r="C46" i="12"/>
  <c r="B47" i="12"/>
  <c r="C47" i="12"/>
  <c r="K32" i="6"/>
  <c r="J32" i="6"/>
  <c r="M38" i="21"/>
  <c r="L38" i="21"/>
  <c r="L28" i="21"/>
  <c r="C16" i="12"/>
  <c r="C15" i="12"/>
  <c r="C14" i="12"/>
  <c r="C35" i="12"/>
  <c r="C34" i="12"/>
  <c r="C31" i="12"/>
  <c r="C39" i="12"/>
  <c r="C38" i="12"/>
  <c r="C37" i="12"/>
  <c r="B37" i="12"/>
  <c r="B38" i="12"/>
  <c r="B39" i="12"/>
  <c r="B73" i="12"/>
  <c r="B60" i="12"/>
  <c r="H27" i="3"/>
  <c r="E27" i="3"/>
  <c r="H26" i="3"/>
  <c r="E26" i="3"/>
  <c r="H25" i="3"/>
  <c r="E25" i="3"/>
  <c r="H24" i="3"/>
  <c r="E24" i="3"/>
  <c r="H23" i="3"/>
  <c r="E23" i="3"/>
  <c r="O4" i="9"/>
  <c r="B4" i="12"/>
  <c r="C21" i="12"/>
  <c r="F20" i="12"/>
  <c r="E20" i="12"/>
  <c r="D20" i="12"/>
  <c r="C20" i="12"/>
  <c r="C19" i="12"/>
  <c r="C43" i="12"/>
  <c r="C42" i="12"/>
  <c r="C41" i="12"/>
  <c r="B41" i="12"/>
  <c r="B42" i="12"/>
  <c r="B43" i="12"/>
  <c r="F16" i="12"/>
  <c r="E16" i="12"/>
  <c r="D16" i="12"/>
  <c r="F15" i="12"/>
  <c r="E15" i="12"/>
  <c r="D15" i="12"/>
  <c r="F14" i="12"/>
  <c r="E14" i="12"/>
  <c r="D14" i="12"/>
  <c r="F12" i="12"/>
  <c r="E12" i="12"/>
  <c r="D12" i="12"/>
  <c r="C12" i="12"/>
  <c r="F11" i="12"/>
  <c r="E11" i="12"/>
  <c r="D11" i="12"/>
  <c r="C9" i="12"/>
  <c r="C10" i="12"/>
  <c r="B12" i="12"/>
  <c r="B34" i="12"/>
  <c r="B35" i="12"/>
  <c r="B31" i="12"/>
  <c r="M4" i="9"/>
  <c r="M5" i="9"/>
  <c r="M6" i="9"/>
  <c r="M8" i="9"/>
  <c r="M10" i="9"/>
  <c r="M11" i="9"/>
  <c r="M17" i="9"/>
  <c r="M18" i="9"/>
  <c r="M20" i="9"/>
  <c r="M21" i="9"/>
  <c r="M22" i="9"/>
  <c r="M23" i="9"/>
  <c r="B19" i="12"/>
  <c r="B20" i="12"/>
  <c r="B21" i="12"/>
  <c r="B14" i="12"/>
  <c r="B15" i="12"/>
  <c r="B16" i="12"/>
  <c r="E27" i="9"/>
  <c r="E29" i="9"/>
  <c r="B11" i="12"/>
  <c r="B8" i="12"/>
  <c r="B9" i="12"/>
  <c r="B10" i="12"/>
  <c r="K7" i="4" l="1"/>
  <c r="K25" i="4"/>
  <c r="N4" i="9"/>
  <c r="K8" i="4"/>
  <c r="K15" i="4"/>
  <c r="K57" i="4"/>
  <c r="J36" i="10"/>
  <c r="K42" i="4"/>
  <c r="K43" i="4"/>
  <c r="K6" i="4"/>
  <c r="N22" i="9"/>
  <c r="J26" i="10"/>
  <c r="K41" i="4"/>
  <c r="N19" i="9"/>
  <c r="N10" i="9"/>
  <c r="N8" i="9"/>
  <c r="J80" i="10"/>
  <c r="K32" i="4"/>
  <c r="K49" i="4"/>
  <c r="J15" i="10"/>
  <c r="J69" i="10"/>
  <c r="J47" i="10"/>
  <c r="J58" i="10"/>
  <c r="J91" i="10"/>
  <c r="J113" i="10"/>
  <c r="J4" i="10"/>
  <c r="N9" i="9"/>
  <c r="N11" i="9"/>
  <c r="J102" i="10"/>
  <c r="N24" i="9"/>
  <c r="N23" i="9"/>
  <c r="N14" i="9"/>
  <c r="N6" i="9"/>
  <c r="N18" i="9"/>
  <c r="N20" i="9"/>
  <c r="N21" i="9"/>
  <c r="N17" i="9"/>
  <c r="N5" i="9"/>
  <c r="N26" i="9"/>
  <c r="N12" i="9"/>
  <c r="N25" i="9"/>
  <c r="N15" i="9"/>
  <c r="G58" i="11" l="1"/>
  <c r="G66" i="11"/>
  <c r="G34" i="11"/>
  <c r="G60" i="11"/>
  <c r="G65" i="11"/>
  <c r="G59" i="11"/>
  <c r="G61" i="11"/>
  <c r="G57" i="11"/>
  <c r="G69" i="11"/>
  <c r="G67" i="11"/>
  <c r="G68" i="11"/>
  <c r="H30" i="11"/>
  <c r="H13" i="11"/>
  <c r="H40" i="11"/>
  <c r="H31" i="11"/>
  <c r="H32" i="11"/>
  <c r="H15" i="11"/>
  <c r="H24" i="11"/>
  <c r="H39" i="11"/>
  <c r="H22" i="11"/>
  <c r="H37" i="11"/>
  <c r="H38" i="11"/>
  <c r="H21" i="11"/>
  <c r="H43" i="11"/>
  <c r="H42" i="11"/>
  <c r="H23" i="11"/>
  <c r="H25" i="11"/>
  <c r="H41" i="11"/>
  <c r="H14" i="11"/>
  <c r="G40" i="11"/>
  <c r="G43" i="11"/>
  <c r="G6" i="11"/>
  <c r="G22" i="11"/>
  <c r="G46" i="11"/>
  <c r="G30" i="11"/>
  <c r="G42" i="11"/>
  <c r="G44" i="11"/>
  <c r="G32" i="11"/>
  <c r="G13" i="11"/>
  <c r="G33" i="11"/>
  <c r="G38" i="11"/>
  <c r="G21" i="11"/>
  <c r="G39" i="11"/>
  <c r="G41" i="11"/>
  <c r="G45" i="11"/>
  <c r="G37" i="11"/>
  <c r="G31" i="11"/>
</calcChain>
</file>

<file path=xl/comments1.xml><?xml version="1.0" encoding="utf-8"?>
<comments xmlns="http://schemas.openxmlformats.org/spreadsheetml/2006/main">
  <authors>
    <author>ktglunt</author>
  </authors>
  <commentList>
    <comment ref="J8" authorId="0" shapeId="0">
      <text>
        <r>
          <rPr>
            <sz val="9"/>
            <color indexed="81"/>
            <rFont val="Tahoma"/>
            <family val="2"/>
          </rPr>
          <t xml:space="preserve">Insert 2016 county level data. 
</t>
        </r>
      </text>
    </comment>
  </commentList>
</comments>
</file>

<file path=xl/comments10.xml><?xml version="1.0" encoding="utf-8"?>
<comments xmlns="http://schemas.openxmlformats.org/spreadsheetml/2006/main">
  <authors>
    <author>Kristopher Glunt</author>
    <author>ktglunt</author>
  </authors>
  <commentList>
    <comment ref="A2" authorId="0" shapeId="0">
      <text>
        <r>
          <rPr>
            <sz val="10"/>
            <color indexed="81"/>
            <rFont val="Tahoma"/>
            <family val="2"/>
          </rPr>
          <t xml:space="preserve">List the prioritized risk/protective factor(s)   that were identified through the NA process as impacting the problem above.
</t>
        </r>
      </text>
    </comment>
    <comment ref="C2" authorId="0" shapeId="0">
      <text>
        <r>
          <rPr>
            <sz val="10"/>
            <color indexed="81"/>
            <rFont val="Tahoma"/>
            <family val="2"/>
          </rPr>
          <t xml:space="preserve">Identify the program, practice or service you plan to implement to influence change respective to the prioritized risk/protective factor(s).
</t>
        </r>
      </text>
    </comment>
    <comment ref="D2" authorId="0" shapeId="0">
      <text>
        <r>
          <rPr>
            <sz val="9"/>
            <color indexed="81"/>
            <rFont val="Tahoma"/>
            <family val="2"/>
          </rPr>
          <t xml:space="preserve">Briefly describe the program, practice or service. Be sure to include information related to duration and dosage as necessary. 
</t>
        </r>
      </text>
    </comment>
    <comment ref="E2" authorId="0" shapeId="0">
      <text>
        <r>
          <rPr>
            <sz val="9"/>
            <color indexed="81"/>
            <rFont val="Tahoma"/>
            <family val="2"/>
          </rPr>
          <t xml:space="preserve">Identify the agency that will be responsible for implementing the program, practice or service. 
</t>
        </r>
        <r>
          <rPr>
            <sz val="9"/>
            <color indexed="81"/>
            <rFont val="Tahoma"/>
            <family val="2"/>
          </rPr>
          <t xml:space="preserve">
</t>
        </r>
      </text>
    </comment>
    <comment ref="F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 authorId="0" shapeId="0">
      <text>
        <r>
          <rPr>
            <sz val="9"/>
            <color indexed="81"/>
            <rFont val="Tahoma"/>
            <family val="2"/>
          </rPr>
          <t xml:space="preserve">Please describe the geographic location(s) in your county where this program, practice or service will be implemented. 
</t>
        </r>
      </text>
    </comment>
    <comment ref="H2" authorId="0" shapeId="0">
      <text>
        <r>
          <rPr>
            <sz val="10"/>
            <color indexed="81"/>
            <rFont val="Tahoma"/>
            <family val="2"/>
          </rPr>
          <t xml:space="preserve">Identify the target population for this program, practice or service. 
  </t>
        </r>
      </text>
    </comment>
    <comment ref="I2" authorId="0" shapeId="0">
      <text>
        <r>
          <rPr>
            <sz val="9"/>
            <color indexed="81"/>
            <rFont val="Tahoma"/>
            <family val="2"/>
          </rPr>
          <t xml:space="preserve">Describe your process measure targets (at least one) and how you will measure them. Be specific. 
</t>
        </r>
      </text>
    </comment>
    <comment ref="J2" authorId="1" shapeId="0">
      <text>
        <r>
          <rPr>
            <sz val="9"/>
            <color indexed="81"/>
            <rFont val="Tahoma"/>
            <family val="2"/>
          </rPr>
          <t xml:space="preserve">List at least one short-term outcome that will be measured and describe how it will be measured.
</t>
        </r>
      </text>
    </comment>
    <comment ref="K2" authorId="0" shapeId="0">
      <text>
        <r>
          <rPr>
            <sz val="9"/>
            <color indexed="81"/>
            <rFont val="Tahoma"/>
            <family val="2"/>
          </rPr>
          <t xml:space="preserve">Please describe your timeline for implementation.  
</t>
        </r>
      </text>
    </comment>
    <comment ref="L2" authorId="0" shapeId="0">
      <text>
        <r>
          <rPr>
            <sz val="10"/>
            <color indexed="81"/>
            <rFont val="Tahoma"/>
            <family val="2"/>
          </rPr>
          <t>Do sufficient resources (funding, staff, etc.) exist to implement/sustain this program, practice or service into the future?</t>
        </r>
      </text>
    </comment>
    <comment ref="C6" authorId="0" shapeId="0">
      <text>
        <r>
          <rPr>
            <sz val="10"/>
            <color indexed="81"/>
            <rFont val="Tahoma"/>
            <family val="2"/>
          </rPr>
          <t xml:space="preserve">Identify the program, practice or service you plan to implement to influence change respective to the prioritized contributing factors.
</t>
        </r>
      </text>
    </comment>
    <comment ref="D6" authorId="0" shapeId="0">
      <text>
        <r>
          <rPr>
            <sz val="9"/>
            <color indexed="81"/>
            <rFont val="Tahoma"/>
            <family val="2"/>
          </rPr>
          <t xml:space="preserve">Briefly describe the identified change strategy. Be sure to include information related to duration and dosage as necessary. 
</t>
        </r>
      </text>
    </comment>
    <comment ref="E6" authorId="0" shapeId="0">
      <text>
        <r>
          <rPr>
            <sz val="9"/>
            <color indexed="81"/>
            <rFont val="Tahoma"/>
            <family val="2"/>
          </rPr>
          <t xml:space="preserve">Identify the agency that will be responsible for implementing or managing the strategy. 
</t>
        </r>
        <r>
          <rPr>
            <sz val="9"/>
            <color indexed="81"/>
            <rFont val="Tahoma"/>
            <family val="2"/>
          </rPr>
          <t xml:space="preserve">
</t>
        </r>
      </text>
    </comment>
    <comment ref="F6" authorId="1" shapeId="0">
      <text>
        <r>
          <rPr>
            <sz val="9"/>
            <color indexed="81"/>
            <rFont val="Tahoma"/>
            <family val="2"/>
          </rPr>
          <t xml:space="preserve">Is this strategy a continuation, an expansion or a new implementation?
</t>
        </r>
        <r>
          <rPr>
            <b/>
            <sz val="9"/>
            <color indexed="81"/>
            <rFont val="Tahoma"/>
            <family val="2"/>
          </rPr>
          <t xml:space="preserve">
</t>
        </r>
        <r>
          <rPr>
            <sz val="9"/>
            <color indexed="81"/>
            <rFont val="Tahoma"/>
            <family val="2"/>
          </rPr>
          <t xml:space="preserve">
</t>
        </r>
      </text>
    </comment>
    <comment ref="G6" authorId="0" shapeId="0">
      <text>
        <r>
          <rPr>
            <sz val="9"/>
            <color indexed="81"/>
            <rFont val="Tahoma"/>
            <family val="2"/>
          </rPr>
          <t xml:space="preserve">Please describe the geographic location(s) in your county where this strategy will be implemented. 
</t>
        </r>
      </text>
    </comment>
    <comment ref="H6" authorId="0" shapeId="0">
      <text>
        <r>
          <rPr>
            <sz val="10"/>
            <color indexed="81"/>
            <rFont val="Tahoma"/>
            <family val="2"/>
          </rPr>
          <t xml:space="preserve">Identify the target population for this program, practice or service. 
  </t>
        </r>
      </text>
    </comment>
    <comment ref="I6" authorId="0" shapeId="0">
      <text>
        <r>
          <rPr>
            <sz val="9"/>
            <color indexed="81"/>
            <rFont val="Tahoma"/>
            <family val="2"/>
          </rPr>
          <t xml:space="preserve">Describe your process measure targets (at least one) and how you will measure them. Be specific. 
</t>
        </r>
      </text>
    </comment>
    <comment ref="J6" authorId="1" shapeId="0">
      <text>
        <r>
          <rPr>
            <sz val="9"/>
            <color indexed="81"/>
            <rFont val="Tahoma"/>
            <family val="2"/>
          </rPr>
          <t xml:space="preserve">List at least one short-term outcome that will be measured and describe how it will be measured.
</t>
        </r>
      </text>
    </comment>
    <comment ref="K6" authorId="0" shapeId="0">
      <text>
        <r>
          <rPr>
            <sz val="9"/>
            <color indexed="81"/>
            <rFont val="Tahoma"/>
            <family val="2"/>
          </rPr>
          <t xml:space="preserve">Please describe your timeline for implementation.  
</t>
        </r>
      </text>
    </comment>
    <comment ref="L6" authorId="0" shapeId="0">
      <text>
        <r>
          <rPr>
            <sz val="10"/>
            <color indexed="81"/>
            <rFont val="Tahoma"/>
            <family val="2"/>
          </rPr>
          <t xml:space="preserve">Do sufficient resources (funding, staff, etc.) exist to implement/sustain this strategy into the future?
</t>
        </r>
      </text>
    </comment>
    <comment ref="A19" authorId="0" shapeId="0">
      <text>
        <r>
          <rPr>
            <sz val="10"/>
            <color indexed="81"/>
            <rFont val="Tahoma"/>
            <family val="2"/>
          </rPr>
          <t xml:space="preserve">List the prioritized risk/protective factor(s)   that were identified through the NA process as impacting the problem above.
</t>
        </r>
      </text>
    </comment>
    <comment ref="C19" authorId="0" shapeId="0">
      <text>
        <r>
          <rPr>
            <sz val="10"/>
            <color indexed="81"/>
            <rFont val="Tahoma"/>
            <family val="2"/>
          </rPr>
          <t xml:space="preserve">Identify the program, practice or service you plan to implement to influence change respective to the prioritized risk/protective factor(s).
</t>
        </r>
      </text>
    </comment>
    <comment ref="D19" authorId="0" shapeId="0">
      <text>
        <r>
          <rPr>
            <sz val="9"/>
            <color indexed="81"/>
            <rFont val="Tahoma"/>
            <family val="2"/>
          </rPr>
          <t xml:space="preserve">Briefly describe the program, practice or service. Be sure to include information related to duration and dosage as necessary. 
</t>
        </r>
      </text>
    </comment>
    <comment ref="E19" authorId="0" shapeId="0">
      <text>
        <r>
          <rPr>
            <sz val="9"/>
            <color indexed="81"/>
            <rFont val="Tahoma"/>
            <family val="2"/>
          </rPr>
          <t xml:space="preserve">Identify the agency that will be responsible for implementing the program, practice or service. 
</t>
        </r>
        <r>
          <rPr>
            <sz val="9"/>
            <color indexed="81"/>
            <rFont val="Tahoma"/>
            <family val="2"/>
          </rPr>
          <t xml:space="preserve">
</t>
        </r>
      </text>
    </comment>
    <comment ref="F1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19" authorId="0" shapeId="0">
      <text>
        <r>
          <rPr>
            <sz val="9"/>
            <color indexed="81"/>
            <rFont val="Tahoma"/>
            <family val="2"/>
          </rPr>
          <t xml:space="preserve">Please describe the geographic location(s) in your county where this program, practice or service will be implemented. 
</t>
        </r>
      </text>
    </comment>
    <comment ref="H19" authorId="0" shapeId="0">
      <text>
        <r>
          <rPr>
            <sz val="10"/>
            <color indexed="81"/>
            <rFont val="Tahoma"/>
            <family val="2"/>
          </rPr>
          <t xml:space="preserve">Identify the target population for this program, practice or service. 
  </t>
        </r>
      </text>
    </comment>
    <comment ref="I19" authorId="0" shapeId="0">
      <text>
        <r>
          <rPr>
            <sz val="9"/>
            <color indexed="81"/>
            <rFont val="Tahoma"/>
            <family val="2"/>
          </rPr>
          <t xml:space="preserve">Describe your process measure targets (at least one) and how you will measure them. Be specific. 
</t>
        </r>
      </text>
    </comment>
    <comment ref="J19" authorId="1" shapeId="0">
      <text>
        <r>
          <rPr>
            <sz val="9"/>
            <color indexed="81"/>
            <rFont val="Tahoma"/>
            <family val="2"/>
          </rPr>
          <t xml:space="preserve">List at least one short-term outcome that will be measured and describe how it will be measured.
</t>
        </r>
      </text>
    </comment>
    <comment ref="K19" authorId="0" shapeId="0">
      <text>
        <r>
          <rPr>
            <sz val="9"/>
            <color indexed="81"/>
            <rFont val="Tahoma"/>
            <family val="2"/>
          </rPr>
          <t xml:space="preserve">Please describe your timeline for implementation.  
</t>
        </r>
      </text>
    </comment>
    <comment ref="L19" authorId="0" shapeId="0">
      <text>
        <r>
          <rPr>
            <sz val="10"/>
            <color indexed="81"/>
            <rFont val="Tahoma"/>
            <family val="2"/>
          </rPr>
          <t>Do sufficient resources (funding, staff, etc.) exist to implement/sustain this program, practice or service into the future?</t>
        </r>
      </text>
    </comment>
    <comment ref="C23" authorId="0" shapeId="0">
      <text>
        <r>
          <rPr>
            <sz val="10"/>
            <color indexed="81"/>
            <rFont val="Tahoma"/>
            <family val="2"/>
          </rPr>
          <t xml:space="preserve">Identify the program, practice or service you plan to implement to influence change respective to the prioritized contributing factors.
</t>
        </r>
      </text>
    </comment>
    <comment ref="D23" authorId="0" shapeId="0">
      <text>
        <r>
          <rPr>
            <sz val="9"/>
            <color indexed="81"/>
            <rFont val="Tahoma"/>
            <family val="2"/>
          </rPr>
          <t xml:space="preserve">Briefly describe the identified change strategy. Be sure to include information related to duration and dosage as necessary. 
</t>
        </r>
      </text>
    </comment>
    <comment ref="E23" authorId="0" shapeId="0">
      <text>
        <r>
          <rPr>
            <sz val="9"/>
            <color indexed="81"/>
            <rFont val="Tahoma"/>
            <family val="2"/>
          </rPr>
          <t xml:space="preserve">Identify the agency that will be responsible for implementing or managing the strategy. 
</t>
        </r>
        <r>
          <rPr>
            <sz val="9"/>
            <color indexed="81"/>
            <rFont val="Tahoma"/>
            <family val="2"/>
          </rPr>
          <t xml:space="preserve">
</t>
        </r>
      </text>
    </comment>
    <comment ref="F23" authorId="1" shapeId="0">
      <text>
        <r>
          <rPr>
            <sz val="9"/>
            <color indexed="81"/>
            <rFont val="Tahoma"/>
            <family val="2"/>
          </rPr>
          <t xml:space="preserve">Is this strategy a continuation, an expansion or a new implementation?
</t>
        </r>
        <r>
          <rPr>
            <b/>
            <sz val="9"/>
            <color indexed="81"/>
            <rFont val="Tahoma"/>
            <family val="2"/>
          </rPr>
          <t xml:space="preserve">
</t>
        </r>
        <r>
          <rPr>
            <sz val="9"/>
            <color indexed="81"/>
            <rFont val="Tahoma"/>
            <family val="2"/>
          </rPr>
          <t xml:space="preserve">
</t>
        </r>
      </text>
    </comment>
    <comment ref="G23" authorId="0" shapeId="0">
      <text>
        <r>
          <rPr>
            <sz val="9"/>
            <color indexed="81"/>
            <rFont val="Tahoma"/>
            <family val="2"/>
          </rPr>
          <t xml:space="preserve">Please describe the geographic location(s) in your county where this strategy will be implemented. 
</t>
        </r>
      </text>
    </comment>
    <comment ref="H23" authorId="0" shapeId="0">
      <text>
        <r>
          <rPr>
            <sz val="10"/>
            <color indexed="81"/>
            <rFont val="Tahoma"/>
            <family val="2"/>
          </rPr>
          <t xml:space="preserve">Identify the target population for this program, practice or service. 
  </t>
        </r>
      </text>
    </comment>
    <comment ref="I23" authorId="0" shapeId="0">
      <text>
        <r>
          <rPr>
            <sz val="9"/>
            <color indexed="81"/>
            <rFont val="Tahoma"/>
            <family val="2"/>
          </rPr>
          <t xml:space="preserve">Describe your process measure targets (at least one) and how you will measure them. Be specific. 
</t>
        </r>
      </text>
    </comment>
    <comment ref="J23" authorId="1" shapeId="0">
      <text>
        <r>
          <rPr>
            <sz val="9"/>
            <color indexed="81"/>
            <rFont val="Tahoma"/>
            <family val="2"/>
          </rPr>
          <t xml:space="preserve">List at least one short-term outcome that will be measured and describe how it will be measured.
</t>
        </r>
      </text>
    </comment>
    <comment ref="K23" authorId="0" shapeId="0">
      <text>
        <r>
          <rPr>
            <sz val="9"/>
            <color indexed="81"/>
            <rFont val="Tahoma"/>
            <family val="2"/>
          </rPr>
          <t xml:space="preserve">Please describe your timeline for implementation.  
</t>
        </r>
      </text>
    </comment>
    <comment ref="L23" authorId="0" shapeId="0">
      <text>
        <r>
          <rPr>
            <sz val="10"/>
            <color indexed="81"/>
            <rFont val="Tahoma"/>
            <family val="2"/>
          </rPr>
          <t xml:space="preserve">Do sufficient resources (funding, staff, etc.) exist to implement/sustain this strategy into the future?
</t>
        </r>
      </text>
    </comment>
    <comment ref="A36" authorId="0" shapeId="0">
      <text>
        <r>
          <rPr>
            <sz val="10"/>
            <color indexed="81"/>
            <rFont val="Tahoma"/>
            <family val="2"/>
          </rPr>
          <t xml:space="preserve">List the prioritized risk/protective factor(s)   that were identified through the NA process as impacting the problem above.
</t>
        </r>
      </text>
    </comment>
    <comment ref="C36" authorId="0" shapeId="0">
      <text>
        <r>
          <rPr>
            <sz val="10"/>
            <color indexed="81"/>
            <rFont val="Tahoma"/>
            <family val="2"/>
          </rPr>
          <t xml:space="preserve">Identify the program, practice or service you plan to implement to influence change respective to the prioritized risk/protective factor(s).
</t>
        </r>
      </text>
    </comment>
    <comment ref="D36" authorId="0" shapeId="0">
      <text>
        <r>
          <rPr>
            <sz val="9"/>
            <color indexed="81"/>
            <rFont val="Tahoma"/>
            <family val="2"/>
          </rPr>
          <t xml:space="preserve">Briefly describe the program, practice or service. Be sure to include information related to duration and dosage as necessary. 
</t>
        </r>
      </text>
    </comment>
    <comment ref="E36" authorId="0" shapeId="0">
      <text>
        <r>
          <rPr>
            <sz val="9"/>
            <color indexed="81"/>
            <rFont val="Tahoma"/>
            <family val="2"/>
          </rPr>
          <t xml:space="preserve">Identify the agency that will be responsible for implementing the program, practice or service. 
</t>
        </r>
        <r>
          <rPr>
            <sz val="9"/>
            <color indexed="81"/>
            <rFont val="Tahoma"/>
            <family val="2"/>
          </rPr>
          <t xml:space="preserve">
</t>
        </r>
      </text>
    </comment>
    <comment ref="F36"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36" authorId="0" shapeId="0">
      <text>
        <r>
          <rPr>
            <sz val="9"/>
            <color indexed="81"/>
            <rFont val="Tahoma"/>
            <family val="2"/>
          </rPr>
          <t xml:space="preserve">Please describe the geographic location(s) in your county where this program, practice or service will be implemented. 
</t>
        </r>
      </text>
    </comment>
    <comment ref="H36" authorId="0" shapeId="0">
      <text>
        <r>
          <rPr>
            <sz val="10"/>
            <color indexed="81"/>
            <rFont val="Tahoma"/>
            <family val="2"/>
          </rPr>
          <t xml:space="preserve">Identify the target population for this program, practice or service. 
  </t>
        </r>
      </text>
    </comment>
    <comment ref="I36" authorId="0" shapeId="0">
      <text>
        <r>
          <rPr>
            <sz val="9"/>
            <color indexed="81"/>
            <rFont val="Tahoma"/>
            <family val="2"/>
          </rPr>
          <t xml:space="preserve">Describe your process measure targets (at least one) and how you will measure them. Be specific. 
</t>
        </r>
      </text>
    </comment>
    <comment ref="J36" authorId="1" shapeId="0">
      <text>
        <r>
          <rPr>
            <sz val="9"/>
            <color indexed="81"/>
            <rFont val="Tahoma"/>
            <family val="2"/>
          </rPr>
          <t xml:space="preserve">List at least one short-term outcome that will be measured and describe how it will be measured.
</t>
        </r>
      </text>
    </comment>
    <comment ref="K36" authorId="0" shapeId="0">
      <text>
        <r>
          <rPr>
            <sz val="9"/>
            <color indexed="81"/>
            <rFont val="Tahoma"/>
            <family val="2"/>
          </rPr>
          <t xml:space="preserve">Please describe your timeline for implementation.  
</t>
        </r>
      </text>
    </comment>
    <comment ref="L36" authorId="0" shapeId="0">
      <text>
        <r>
          <rPr>
            <sz val="10"/>
            <color indexed="81"/>
            <rFont val="Tahoma"/>
            <family val="2"/>
          </rPr>
          <t>Do sufficient resources (funding, staff, etc.) exist to implement/sustain this program, practice or service into the future?</t>
        </r>
      </text>
    </comment>
    <comment ref="C40" authorId="0" shapeId="0">
      <text>
        <r>
          <rPr>
            <sz val="10"/>
            <color indexed="81"/>
            <rFont val="Tahoma"/>
            <family val="2"/>
          </rPr>
          <t xml:space="preserve">Identify the program, practice or service you plan to implement to influence change respective to the prioritized contributing factors.
</t>
        </r>
      </text>
    </comment>
    <comment ref="D40" authorId="0" shapeId="0">
      <text>
        <r>
          <rPr>
            <sz val="9"/>
            <color indexed="81"/>
            <rFont val="Tahoma"/>
            <family val="2"/>
          </rPr>
          <t xml:space="preserve">Briefly describe the identified change strategy. Be sure to include information related to duration and dosage as necessary. 
</t>
        </r>
      </text>
    </comment>
    <comment ref="E40" authorId="0" shapeId="0">
      <text>
        <r>
          <rPr>
            <sz val="9"/>
            <color indexed="81"/>
            <rFont val="Tahoma"/>
            <family val="2"/>
          </rPr>
          <t xml:space="preserve">Identify the agency that will be responsible for implementing or managing the strategy. 
</t>
        </r>
        <r>
          <rPr>
            <sz val="9"/>
            <color indexed="81"/>
            <rFont val="Tahoma"/>
            <family val="2"/>
          </rPr>
          <t xml:space="preserve">
</t>
        </r>
      </text>
    </comment>
    <comment ref="F40" authorId="1" shapeId="0">
      <text>
        <r>
          <rPr>
            <sz val="9"/>
            <color indexed="81"/>
            <rFont val="Tahoma"/>
            <family val="2"/>
          </rPr>
          <t xml:space="preserve">Is this strategy a continuation, an expansion or a new implementation?
</t>
        </r>
        <r>
          <rPr>
            <b/>
            <sz val="9"/>
            <color indexed="81"/>
            <rFont val="Tahoma"/>
            <family val="2"/>
          </rPr>
          <t xml:space="preserve">
</t>
        </r>
        <r>
          <rPr>
            <sz val="9"/>
            <color indexed="81"/>
            <rFont val="Tahoma"/>
            <family val="2"/>
          </rPr>
          <t xml:space="preserve">
</t>
        </r>
      </text>
    </comment>
    <comment ref="G40" authorId="0" shapeId="0">
      <text>
        <r>
          <rPr>
            <sz val="9"/>
            <color indexed="81"/>
            <rFont val="Tahoma"/>
            <family val="2"/>
          </rPr>
          <t xml:space="preserve">Please describe the geographic location(s) in your county where this strategy will be implemented. 
</t>
        </r>
      </text>
    </comment>
    <comment ref="H40" authorId="0" shapeId="0">
      <text>
        <r>
          <rPr>
            <sz val="10"/>
            <color indexed="81"/>
            <rFont val="Tahoma"/>
            <family val="2"/>
          </rPr>
          <t xml:space="preserve">Identify the target population for this program, practice or service. 
  </t>
        </r>
      </text>
    </comment>
    <comment ref="I40" authorId="0" shapeId="0">
      <text>
        <r>
          <rPr>
            <sz val="9"/>
            <color indexed="81"/>
            <rFont val="Tahoma"/>
            <family val="2"/>
          </rPr>
          <t xml:space="preserve">Describe your process measure targets (at least one) and how you will measure them. Be specific. 
</t>
        </r>
      </text>
    </comment>
    <comment ref="J40" authorId="1" shapeId="0">
      <text>
        <r>
          <rPr>
            <sz val="9"/>
            <color indexed="81"/>
            <rFont val="Tahoma"/>
            <family val="2"/>
          </rPr>
          <t xml:space="preserve">List at least one short-term outcome that will be measured and describe how it will be measured.
</t>
        </r>
      </text>
    </comment>
    <comment ref="K40" authorId="0" shapeId="0">
      <text>
        <r>
          <rPr>
            <sz val="9"/>
            <color indexed="81"/>
            <rFont val="Tahoma"/>
            <family val="2"/>
          </rPr>
          <t xml:space="preserve">Please describe your timeline for implementation.  
</t>
        </r>
      </text>
    </comment>
    <comment ref="L40" authorId="0" shapeId="0">
      <text>
        <r>
          <rPr>
            <sz val="10"/>
            <color indexed="81"/>
            <rFont val="Tahoma"/>
            <family val="2"/>
          </rPr>
          <t xml:space="preserve">Do sufficient resources (funding, staff, etc.) exist to implement/sustain this strategy into the future?
</t>
        </r>
      </text>
    </comment>
  </commentList>
</comments>
</file>

<file path=xl/comments11.xml><?xml version="1.0" encoding="utf-8"?>
<comments xmlns="http://schemas.openxmlformats.org/spreadsheetml/2006/main">
  <authors>
    <author>Kristopher Glunt</author>
    <author>ktglunt</author>
  </authors>
  <commentList>
    <comment ref="A2" authorId="0" shapeId="0">
      <text>
        <r>
          <rPr>
            <sz val="10"/>
            <color indexed="81"/>
            <rFont val="Tahoma"/>
            <family val="2"/>
          </rPr>
          <t xml:space="preserve">List the prioritized risk/protective factor(s)   that were identified through the NA process as impacting the problem above.
</t>
        </r>
      </text>
    </comment>
    <comment ref="C2" authorId="0" shapeId="0">
      <text>
        <r>
          <rPr>
            <sz val="10"/>
            <color indexed="81"/>
            <rFont val="Tahoma"/>
            <family val="2"/>
          </rPr>
          <t xml:space="preserve">Identify the program, practice or service you plan to implement to influence change respective to the prioritized risk/protective factor(s).
</t>
        </r>
      </text>
    </comment>
    <comment ref="D2" authorId="0" shapeId="0">
      <text>
        <r>
          <rPr>
            <sz val="9"/>
            <color indexed="81"/>
            <rFont val="Tahoma"/>
            <family val="2"/>
          </rPr>
          <t xml:space="preserve">Briefly describe the program, practice or service. Be sure to include information related to duration and dosage as necessary. 
</t>
        </r>
      </text>
    </comment>
    <comment ref="E2" authorId="0" shapeId="0">
      <text>
        <r>
          <rPr>
            <sz val="9"/>
            <color indexed="81"/>
            <rFont val="Tahoma"/>
            <family val="2"/>
          </rPr>
          <t xml:space="preserve">Identify the agency that will be responsible for implementing the program, practice or service. 
</t>
        </r>
        <r>
          <rPr>
            <sz val="9"/>
            <color indexed="81"/>
            <rFont val="Tahoma"/>
            <family val="2"/>
          </rPr>
          <t xml:space="preserve">
</t>
        </r>
      </text>
    </comment>
    <comment ref="F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 authorId="0" shapeId="0">
      <text>
        <r>
          <rPr>
            <sz val="9"/>
            <color indexed="81"/>
            <rFont val="Tahoma"/>
            <family val="2"/>
          </rPr>
          <t xml:space="preserve">Please describe the geographic location(s) in your county where this program, practice or service will be implemented. 
</t>
        </r>
      </text>
    </comment>
    <comment ref="H2" authorId="0" shapeId="0">
      <text>
        <r>
          <rPr>
            <sz val="10"/>
            <color indexed="81"/>
            <rFont val="Tahoma"/>
            <family val="2"/>
          </rPr>
          <t xml:space="preserve">Identify the target population for this program, practice or service. 
  </t>
        </r>
      </text>
    </comment>
    <comment ref="I2" authorId="0" shapeId="0">
      <text>
        <r>
          <rPr>
            <sz val="9"/>
            <color indexed="81"/>
            <rFont val="Tahoma"/>
            <family val="2"/>
          </rPr>
          <t xml:space="preserve">Describe your process measure targets (at least one) and how you will measure them. Be specific. 
</t>
        </r>
      </text>
    </comment>
    <comment ref="J2" authorId="1" shapeId="0">
      <text>
        <r>
          <rPr>
            <sz val="9"/>
            <color indexed="81"/>
            <rFont val="Tahoma"/>
            <family val="2"/>
          </rPr>
          <t xml:space="preserve">List at least one short-term outcome that will be measured and describe how it will be measured.
</t>
        </r>
      </text>
    </comment>
    <comment ref="K2" authorId="0" shapeId="0">
      <text>
        <r>
          <rPr>
            <sz val="9"/>
            <color indexed="81"/>
            <rFont val="Tahoma"/>
            <family val="2"/>
          </rPr>
          <t xml:space="preserve">Please describe your timeline for implementation.  
</t>
        </r>
      </text>
    </comment>
    <comment ref="L2" authorId="0" shapeId="0">
      <text>
        <r>
          <rPr>
            <sz val="10"/>
            <color indexed="81"/>
            <rFont val="Tahoma"/>
            <family val="2"/>
          </rPr>
          <t>Do sufficient resources (funding, staff, etc.) exist to implement/sustain this program, practice or service into the future?</t>
        </r>
      </text>
    </comment>
    <comment ref="C6" authorId="0" shapeId="0">
      <text>
        <r>
          <rPr>
            <sz val="10"/>
            <color indexed="81"/>
            <rFont val="Tahoma"/>
            <family val="2"/>
          </rPr>
          <t xml:space="preserve">Identify the program, practice or service you plan to implement to influence change respective to the prioritized contributing factors.
</t>
        </r>
      </text>
    </comment>
    <comment ref="D6" authorId="0" shapeId="0">
      <text>
        <r>
          <rPr>
            <sz val="9"/>
            <color indexed="81"/>
            <rFont val="Tahoma"/>
            <family val="2"/>
          </rPr>
          <t xml:space="preserve">Briefly describe the identified change strategy. Be sure to include information related to duration and dosage as necessary. 
</t>
        </r>
      </text>
    </comment>
    <comment ref="E6" authorId="0" shapeId="0">
      <text>
        <r>
          <rPr>
            <sz val="9"/>
            <color indexed="81"/>
            <rFont val="Tahoma"/>
            <family val="2"/>
          </rPr>
          <t xml:space="preserve">Identify the agency that will be responsible for implementing or managing the strategy. 
</t>
        </r>
        <r>
          <rPr>
            <sz val="9"/>
            <color indexed="81"/>
            <rFont val="Tahoma"/>
            <family val="2"/>
          </rPr>
          <t xml:space="preserve">
</t>
        </r>
      </text>
    </comment>
    <comment ref="F6" authorId="1" shapeId="0">
      <text>
        <r>
          <rPr>
            <sz val="9"/>
            <color indexed="81"/>
            <rFont val="Tahoma"/>
            <family val="2"/>
          </rPr>
          <t xml:space="preserve">Is this strategy a continuation, an expansion or a new implementation?
</t>
        </r>
        <r>
          <rPr>
            <b/>
            <sz val="9"/>
            <color indexed="81"/>
            <rFont val="Tahoma"/>
            <family val="2"/>
          </rPr>
          <t xml:space="preserve">
</t>
        </r>
        <r>
          <rPr>
            <sz val="9"/>
            <color indexed="81"/>
            <rFont val="Tahoma"/>
            <family val="2"/>
          </rPr>
          <t xml:space="preserve">
</t>
        </r>
      </text>
    </comment>
    <comment ref="G6" authorId="0" shapeId="0">
      <text>
        <r>
          <rPr>
            <sz val="9"/>
            <color indexed="81"/>
            <rFont val="Tahoma"/>
            <family val="2"/>
          </rPr>
          <t xml:space="preserve">Please describe the geographic location(s) in your county where this strategy will be implemented. 
</t>
        </r>
      </text>
    </comment>
    <comment ref="H6" authorId="0" shapeId="0">
      <text>
        <r>
          <rPr>
            <sz val="10"/>
            <color indexed="81"/>
            <rFont val="Tahoma"/>
            <family val="2"/>
          </rPr>
          <t xml:space="preserve">Identify the target population for this program, practice or service. 
  </t>
        </r>
      </text>
    </comment>
    <comment ref="I6" authorId="0" shapeId="0">
      <text>
        <r>
          <rPr>
            <sz val="9"/>
            <color indexed="81"/>
            <rFont val="Tahoma"/>
            <family val="2"/>
          </rPr>
          <t xml:space="preserve">Describe your process measure targets (at least one) and how you will measure them. Be specific. 
</t>
        </r>
      </text>
    </comment>
    <comment ref="J6" authorId="1" shapeId="0">
      <text>
        <r>
          <rPr>
            <sz val="9"/>
            <color indexed="81"/>
            <rFont val="Tahoma"/>
            <family val="2"/>
          </rPr>
          <t xml:space="preserve">List at least one short-term outcome that will be measured and describe how it will be measured.
</t>
        </r>
      </text>
    </comment>
    <comment ref="K6" authorId="0" shapeId="0">
      <text>
        <r>
          <rPr>
            <sz val="9"/>
            <color indexed="81"/>
            <rFont val="Tahoma"/>
            <family val="2"/>
          </rPr>
          <t xml:space="preserve">Please describe your timeline for implementation.  
</t>
        </r>
      </text>
    </comment>
    <comment ref="L6" authorId="0" shapeId="0">
      <text>
        <r>
          <rPr>
            <sz val="10"/>
            <color indexed="81"/>
            <rFont val="Tahoma"/>
            <family val="2"/>
          </rPr>
          <t xml:space="preserve">Do sufficient resources (funding, staff, etc.) exist to implement/sustain this strategy into the future?
</t>
        </r>
      </text>
    </comment>
    <comment ref="A19" authorId="0" shapeId="0">
      <text>
        <r>
          <rPr>
            <sz val="10"/>
            <color indexed="81"/>
            <rFont val="Tahoma"/>
            <family val="2"/>
          </rPr>
          <t xml:space="preserve">List the prioritized risk/protective factor(s)   that were identified through the NA process as impacting the problem above.
</t>
        </r>
      </text>
    </comment>
    <comment ref="C19" authorId="0" shapeId="0">
      <text>
        <r>
          <rPr>
            <sz val="10"/>
            <color indexed="81"/>
            <rFont val="Tahoma"/>
            <family val="2"/>
          </rPr>
          <t xml:space="preserve">Identify the program, practice or service you plan to implement to influence change respective to the prioritized risk/protective factor(s).
</t>
        </r>
      </text>
    </comment>
    <comment ref="D19" authorId="0" shapeId="0">
      <text>
        <r>
          <rPr>
            <sz val="9"/>
            <color indexed="81"/>
            <rFont val="Tahoma"/>
            <family val="2"/>
          </rPr>
          <t xml:space="preserve">Briefly describe the program, practice or service. Be sure to include information related to duration and dosage as necessary. 
</t>
        </r>
      </text>
    </comment>
    <comment ref="E19" authorId="0" shapeId="0">
      <text>
        <r>
          <rPr>
            <sz val="9"/>
            <color indexed="81"/>
            <rFont val="Tahoma"/>
            <family val="2"/>
          </rPr>
          <t xml:space="preserve">Identify the agency that will be responsible for implementing the program, practice or service. 
</t>
        </r>
        <r>
          <rPr>
            <sz val="9"/>
            <color indexed="81"/>
            <rFont val="Tahoma"/>
            <family val="2"/>
          </rPr>
          <t xml:space="preserve">
</t>
        </r>
      </text>
    </comment>
    <comment ref="F1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19" authorId="0" shapeId="0">
      <text>
        <r>
          <rPr>
            <sz val="9"/>
            <color indexed="81"/>
            <rFont val="Tahoma"/>
            <family val="2"/>
          </rPr>
          <t xml:space="preserve">Please describe the geographic location(s) in your county where this program, practice or service will be implemented. 
</t>
        </r>
      </text>
    </comment>
    <comment ref="H19" authorId="0" shapeId="0">
      <text>
        <r>
          <rPr>
            <sz val="10"/>
            <color indexed="81"/>
            <rFont val="Tahoma"/>
            <family val="2"/>
          </rPr>
          <t xml:space="preserve">Identify the target population for this program, practice or service. 
  </t>
        </r>
      </text>
    </comment>
    <comment ref="I19" authorId="0" shapeId="0">
      <text>
        <r>
          <rPr>
            <sz val="9"/>
            <color indexed="81"/>
            <rFont val="Tahoma"/>
            <family val="2"/>
          </rPr>
          <t xml:space="preserve">Describe your process measure targets (at least one) and how you will measure them. Be specific. 
</t>
        </r>
      </text>
    </comment>
    <comment ref="J19" authorId="1" shapeId="0">
      <text>
        <r>
          <rPr>
            <sz val="9"/>
            <color indexed="81"/>
            <rFont val="Tahoma"/>
            <family val="2"/>
          </rPr>
          <t xml:space="preserve">List at least one short-term outcome that will be measured and describe how it will be measured.
</t>
        </r>
      </text>
    </comment>
    <comment ref="K19" authorId="0" shapeId="0">
      <text>
        <r>
          <rPr>
            <sz val="9"/>
            <color indexed="81"/>
            <rFont val="Tahoma"/>
            <family val="2"/>
          </rPr>
          <t xml:space="preserve">Please describe your timeline for implementation.  
</t>
        </r>
      </text>
    </comment>
    <comment ref="L19" authorId="0" shapeId="0">
      <text>
        <r>
          <rPr>
            <sz val="10"/>
            <color indexed="81"/>
            <rFont val="Tahoma"/>
            <family val="2"/>
          </rPr>
          <t>Do sufficient resources (funding, staff, etc.) exist to implement/sustain this program, practice or service into the future?</t>
        </r>
      </text>
    </comment>
    <comment ref="C23" authorId="0" shapeId="0">
      <text>
        <r>
          <rPr>
            <sz val="10"/>
            <color indexed="81"/>
            <rFont val="Tahoma"/>
            <family val="2"/>
          </rPr>
          <t xml:space="preserve">Identify the program, practice or service you plan to implement to influence change respective to the prioritized contributing factors.
</t>
        </r>
      </text>
    </comment>
    <comment ref="D23" authorId="0" shapeId="0">
      <text>
        <r>
          <rPr>
            <sz val="9"/>
            <color indexed="81"/>
            <rFont val="Tahoma"/>
            <family val="2"/>
          </rPr>
          <t xml:space="preserve">Briefly describe the identified change strategy. Be sure to include information related to duration and dosage as necessary. 
</t>
        </r>
      </text>
    </comment>
    <comment ref="E23" authorId="0" shapeId="0">
      <text>
        <r>
          <rPr>
            <sz val="9"/>
            <color indexed="81"/>
            <rFont val="Tahoma"/>
            <family val="2"/>
          </rPr>
          <t xml:space="preserve">Identify the agency that will be responsible for implementing or managing the strategy. 
</t>
        </r>
        <r>
          <rPr>
            <sz val="9"/>
            <color indexed="81"/>
            <rFont val="Tahoma"/>
            <family val="2"/>
          </rPr>
          <t xml:space="preserve">
</t>
        </r>
      </text>
    </comment>
    <comment ref="F23" authorId="1" shapeId="0">
      <text>
        <r>
          <rPr>
            <sz val="9"/>
            <color indexed="81"/>
            <rFont val="Tahoma"/>
            <family val="2"/>
          </rPr>
          <t xml:space="preserve">Is this strategy a continuation, an expansion or a new implementation?
</t>
        </r>
        <r>
          <rPr>
            <b/>
            <sz val="9"/>
            <color indexed="81"/>
            <rFont val="Tahoma"/>
            <family val="2"/>
          </rPr>
          <t xml:space="preserve">
</t>
        </r>
        <r>
          <rPr>
            <sz val="9"/>
            <color indexed="81"/>
            <rFont val="Tahoma"/>
            <family val="2"/>
          </rPr>
          <t xml:space="preserve">
</t>
        </r>
      </text>
    </comment>
    <comment ref="G23" authorId="0" shapeId="0">
      <text>
        <r>
          <rPr>
            <sz val="9"/>
            <color indexed="81"/>
            <rFont val="Tahoma"/>
            <family val="2"/>
          </rPr>
          <t xml:space="preserve">Please describe the geographic location(s) in your county where this strategy will be implemented. 
</t>
        </r>
      </text>
    </comment>
    <comment ref="H23" authorId="0" shapeId="0">
      <text>
        <r>
          <rPr>
            <sz val="10"/>
            <color indexed="81"/>
            <rFont val="Tahoma"/>
            <family val="2"/>
          </rPr>
          <t xml:space="preserve">Identify the target population for this program, practice or service. 
  </t>
        </r>
      </text>
    </comment>
    <comment ref="I23" authorId="0" shapeId="0">
      <text>
        <r>
          <rPr>
            <sz val="9"/>
            <color indexed="81"/>
            <rFont val="Tahoma"/>
            <family val="2"/>
          </rPr>
          <t xml:space="preserve">Describe your process measure targets (at least one) and how you will measure them. Be specific. 
</t>
        </r>
      </text>
    </comment>
    <comment ref="J23" authorId="1" shapeId="0">
      <text>
        <r>
          <rPr>
            <sz val="9"/>
            <color indexed="81"/>
            <rFont val="Tahoma"/>
            <family val="2"/>
          </rPr>
          <t xml:space="preserve">List at least one short-term outcome that will be measured and describe how it will be measured.
</t>
        </r>
      </text>
    </comment>
    <comment ref="K23" authorId="0" shapeId="0">
      <text>
        <r>
          <rPr>
            <sz val="9"/>
            <color indexed="81"/>
            <rFont val="Tahoma"/>
            <family val="2"/>
          </rPr>
          <t xml:space="preserve">Please describe your timeline for implementation.  
</t>
        </r>
      </text>
    </comment>
    <comment ref="L23" authorId="0" shapeId="0">
      <text>
        <r>
          <rPr>
            <sz val="10"/>
            <color indexed="81"/>
            <rFont val="Tahoma"/>
            <family val="2"/>
          </rPr>
          <t xml:space="preserve">Do sufficient resources (funding, staff, etc.) exist to implement/sustain this strategy into the future?
</t>
        </r>
      </text>
    </comment>
    <comment ref="A36" authorId="0" shapeId="0">
      <text>
        <r>
          <rPr>
            <sz val="10"/>
            <color indexed="81"/>
            <rFont val="Tahoma"/>
            <family val="2"/>
          </rPr>
          <t xml:space="preserve">List the prioritized risk/protective factor(s)   that were identified through the NA process as impacting the problem above.
</t>
        </r>
      </text>
    </comment>
    <comment ref="C36" authorId="0" shapeId="0">
      <text>
        <r>
          <rPr>
            <sz val="10"/>
            <color indexed="81"/>
            <rFont val="Tahoma"/>
            <family val="2"/>
          </rPr>
          <t xml:space="preserve">Identify the program, practice or service you plan to implement to influence change respective to the prioritized risk/protective factor(s).
</t>
        </r>
      </text>
    </comment>
    <comment ref="D36" authorId="0" shapeId="0">
      <text>
        <r>
          <rPr>
            <sz val="9"/>
            <color indexed="81"/>
            <rFont val="Tahoma"/>
            <family val="2"/>
          </rPr>
          <t xml:space="preserve">Briefly describe the program, practice or service. Be sure to include information related to duration and dosage as necessary. 
</t>
        </r>
      </text>
    </comment>
    <comment ref="E36" authorId="0" shapeId="0">
      <text>
        <r>
          <rPr>
            <sz val="9"/>
            <color indexed="81"/>
            <rFont val="Tahoma"/>
            <family val="2"/>
          </rPr>
          <t xml:space="preserve">Identify the agency that will be responsible for implementing the program, practice or service. 
</t>
        </r>
        <r>
          <rPr>
            <sz val="9"/>
            <color indexed="81"/>
            <rFont val="Tahoma"/>
            <family val="2"/>
          </rPr>
          <t xml:space="preserve">
</t>
        </r>
      </text>
    </comment>
    <comment ref="F36"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36" authorId="0" shapeId="0">
      <text>
        <r>
          <rPr>
            <sz val="9"/>
            <color indexed="81"/>
            <rFont val="Tahoma"/>
            <family val="2"/>
          </rPr>
          <t xml:space="preserve">Please describe the geographic location(s) in your county where this program, practice or service will be implemented. 
</t>
        </r>
      </text>
    </comment>
    <comment ref="H36" authorId="0" shapeId="0">
      <text>
        <r>
          <rPr>
            <sz val="10"/>
            <color indexed="81"/>
            <rFont val="Tahoma"/>
            <family val="2"/>
          </rPr>
          <t xml:space="preserve">Identify the target population for this program, practice or service. 
  </t>
        </r>
      </text>
    </comment>
    <comment ref="I36" authorId="0" shapeId="0">
      <text>
        <r>
          <rPr>
            <sz val="9"/>
            <color indexed="81"/>
            <rFont val="Tahoma"/>
            <family val="2"/>
          </rPr>
          <t xml:space="preserve">Describe your process measure targets (at least one) and how you will measure them. Be specific. 
</t>
        </r>
      </text>
    </comment>
    <comment ref="J36" authorId="1" shapeId="0">
      <text>
        <r>
          <rPr>
            <sz val="9"/>
            <color indexed="81"/>
            <rFont val="Tahoma"/>
            <family val="2"/>
          </rPr>
          <t xml:space="preserve">List at least one short-term outcome that will be measured and describe how it will be measured.
</t>
        </r>
      </text>
    </comment>
    <comment ref="K36" authorId="0" shapeId="0">
      <text>
        <r>
          <rPr>
            <sz val="9"/>
            <color indexed="81"/>
            <rFont val="Tahoma"/>
            <family val="2"/>
          </rPr>
          <t xml:space="preserve">Please describe your timeline for implementation.  
</t>
        </r>
      </text>
    </comment>
    <comment ref="L36" authorId="0" shapeId="0">
      <text>
        <r>
          <rPr>
            <sz val="10"/>
            <color indexed="81"/>
            <rFont val="Tahoma"/>
            <family val="2"/>
          </rPr>
          <t>Do sufficient resources (funding, staff, etc.) exist to implement/sustain this program, practice or service into the future?</t>
        </r>
      </text>
    </comment>
    <comment ref="C40" authorId="0" shapeId="0">
      <text>
        <r>
          <rPr>
            <sz val="10"/>
            <color indexed="81"/>
            <rFont val="Tahoma"/>
            <family val="2"/>
          </rPr>
          <t xml:space="preserve">Identify the program, practice or service you plan to implement to influence change respective to the prioritized contributing factors.
</t>
        </r>
      </text>
    </comment>
    <comment ref="D40" authorId="0" shapeId="0">
      <text>
        <r>
          <rPr>
            <sz val="9"/>
            <color indexed="81"/>
            <rFont val="Tahoma"/>
            <family val="2"/>
          </rPr>
          <t xml:space="preserve">Briefly describe the identified change strategy. Be sure to include information related to duration and dosage as necessary. 
</t>
        </r>
      </text>
    </comment>
    <comment ref="E40" authorId="0" shapeId="0">
      <text>
        <r>
          <rPr>
            <sz val="9"/>
            <color indexed="81"/>
            <rFont val="Tahoma"/>
            <family val="2"/>
          </rPr>
          <t xml:space="preserve">Identify the agency that will be responsible for implementing or managing the strategy. 
</t>
        </r>
        <r>
          <rPr>
            <sz val="9"/>
            <color indexed="81"/>
            <rFont val="Tahoma"/>
            <family val="2"/>
          </rPr>
          <t xml:space="preserve">
</t>
        </r>
      </text>
    </comment>
    <comment ref="F40" authorId="1" shapeId="0">
      <text>
        <r>
          <rPr>
            <sz val="9"/>
            <color indexed="81"/>
            <rFont val="Tahoma"/>
            <family val="2"/>
          </rPr>
          <t xml:space="preserve">Is this strategy a continuation, an expansion or a new implementation?
</t>
        </r>
        <r>
          <rPr>
            <b/>
            <sz val="9"/>
            <color indexed="81"/>
            <rFont val="Tahoma"/>
            <family val="2"/>
          </rPr>
          <t xml:space="preserve">
</t>
        </r>
        <r>
          <rPr>
            <sz val="9"/>
            <color indexed="81"/>
            <rFont val="Tahoma"/>
            <family val="2"/>
          </rPr>
          <t xml:space="preserve">
</t>
        </r>
      </text>
    </comment>
    <comment ref="G40" authorId="0" shapeId="0">
      <text>
        <r>
          <rPr>
            <sz val="9"/>
            <color indexed="81"/>
            <rFont val="Tahoma"/>
            <family val="2"/>
          </rPr>
          <t xml:space="preserve">Please describe the geographic location(s) in your county where this strategy will be implemented. 
</t>
        </r>
      </text>
    </comment>
    <comment ref="H40" authorId="0" shapeId="0">
      <text>
        <r>
          <rPr>
            <sz val="10"/>
            <color indexed="81"/>
            <rFont val="Tahoma"/>
            <family val="2"/>
          </rPr>
          <t xml:space="preserve">Identify the target population for this program, practice or service. 
  </t>
        </r>
      </text>
    </comment>
    <comment ref="I40" authorId="0" shapeId="0">
      <text>
        <r>
          <rPr>
            <sz val="9"/>
            <color indexed="81"/>
            <rFont val="Tahoma"/>
            <family val="2"/>
          </rPr>
          <t xml:space="preserve">Describe your process measure targets (at least one) and how you will measure them. Be specific. 
</t>
        </r>
      </text>
    </comment>
    <comment ref="J40" authorId="1" shapeId="0">
      <text>
        <r>
          <rPr>
            <sz val="9"/>
            <color indexed="81"/>
            <rFont val="Tahoma"/>
            <family val="2"/>
          </rPr>
          <t xml:space="preserve">List at least one short-term outcome that will be measured and describe how it will be measured.
</t>
        </r>
      </text>
    </comment>
    <comment ref="K40" authorId="0" shapeId="0">
      <text>
        <r>
          <rPr>
            <sz val="9"/>
            <color indexed="81"/>
            <rFont val="Tahoma"/>
            <family val="2"/>
          </rPr>
          <t xml:space="preserve">Please describe your timeline for implementation.  
</t>
        </r>
      </text>
    </comment>
    <comment ref="L40" authorId="0" shapeId="0">
      <text>
        <r>
          <rPr>
            <sz val="10"/>
            <color indexed="81"/>
            <rFont val="Tahoma"/>
            <family val="2"/>
          </rPr>
          <t xml:space="preserve">Do sufficient resources (funding, staff, etc.) exist to implement/sustain this strategy into the future?
</t>
        </r>
      </text>
    </comment>
  </commentList>
</comments>
</file>

<file path=xl/comments12.xml><?xml version="1.0" encoding="utf-8"?>
<comments xmlns="http://schemas.openxmlformats.org/spreadsheetml/2006/main">
  <authors>
    <author>Kristopher Glunt</author>
    <author>ktglunt</author>
  </authors>
  <commentList>
    <comment ref="A2" authorId="0" shapeId="0">
      <text>
        <r>
          <rPr>
            <sz val="10"/>
            <color indexed="81"/>
            <rFont val="Tahoma"/>
            <family val="2"/>
          </rPr>
          <t xml:space="preserve">List the prioritized risk/protective factor(s)   that were identified through the NA process as impacting the problem above.
</t>
        </r>
      </text>
    </comment>
    <comment ref="C2" authorId="0" shapeId="0">
      <text>
        <r>
          <rPr>
            <sz val="10"/>
            <color indexed="81"/>
            <rFont val="Tahoma"/>
            <family val="2"/>
          </rPr>
          <t xml:space="preserve">Identify the program, practice or service you plan to implement to influence change respective to the prioritized risk/protective factor(s).
</t>
        </r>
      </text>
    </comment>
    <comment ref="D2" authorId="0" shapeId="0">
      <text>
        <r>
          <rPr>
            <sz val="9"/>
            <color indexed="81"/>
            <rFont val="Tahoma"/>
            <family val="2"/>
          </rPr>
          <t xml:space="preserve">Briefly describe the program, practice or service. Be sure to include information related to duration and dosage as necessary. 
</t>
        </r>
      </text>
    </comment>
    <comment ref="E2" authorId="0" shapeId="0">
      <text>
        <r>
          <rPr>
            <sz val="9"/>
            <color indexed="81"/>
            <rFont val="Tahoma"/>
            <family val="2"/>
          </rPr>
          <t xml:space="preserve">Identify the agency that will be responsible for implementing the program, practice or service. 
</t>
        </r>
        <r>
          <rPr>
            <sz val="9"/>
            <color indexed="81"/>
            <rFont val="Tahoma"/>
            <family val="2"/>
          </rPr>
          <t xml:space="preserve">
</t>
        </r>
      </text>
    </comment>
    <comment ref="F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 authorId="0" shapeId="0">
      <text>
        <r>
          <rPr>
            <sz val="9"/>
            <color indexed="81"/>
            <rFont val="Tahoma"/>
            <family val="2"/>
          </rPr>
          <t xml:space="preserve">Please describe the geographic location(s) in your county where this program, practice or service will be implemented. 
</t>
        </r>
      </text>
    </comment>
    <comment ref="H2" authorId="0" shapeId="0">
      <text>
        <r>
          <rPr>
            <sz val="10"/>
            <color indexed="81"/>
            <rFont val="Tahoma"/>
            <family val="2"/>
          </rPr>
          <t xml:space="preserve">Identify the target population for this program, practice or service. 
  </t>
        </r>
      </text>
    </comment>
    <comment ref="I2" authorId="0" shapeId="0">
      <text>
        <r>
          <rPr>
            <sz val="9"/>
            <color indexed="81"/>
            <rFont val="Tahoma"/>
            <family val="2"/>
          </rPr>
          <t xml:space="preserve">Describe your process measure targets (at least one) and how you will measure them. Be specific. 
</t>
        </r>
      </text>
    </comment>
    <comment ref="J2" authorId="1" shapeId="0">
      <text>
        <r>
          <rPr>
            <sz val="9"/>
            <color indexed="81"/>
            <rFont val="Tahoma"/>
            <family val="2"/>
          </rPr>
          <t xml:space="preserve">List at least one short-term outcome that will be measured and describe how it will be measured.
</t>
        </r>
      </text>
    </comment>
    <comment ref="K2" authorId="0" shapeId="0">
      <text>
        <r>
          <rPr>
            <sz val="9"/>
            <color indexed="81"/>
            <rFont val="Tahoma"/>
            <family val="2"/>
          </rPr>
          <t xml:space="preserve">Please describe your timeline for implementation.  
</t>
        </r>
      </text>
    </comment>
    <comment ref="L2" authorId="0" shapeId="0">
      <text>
        <r>
          <rPr>
            <sz val="10"/>
            <color indexed="81"/>
            <rFont val="Tahoma"/>
            <family val="2"/>
          </rPr>
          <t>Do sufficient resources (funding, staff, etc.) exist to implement/sustain this program, practice or service into the future?</t>
        </r>
      </text>
    </comment>
    <comment ref="C6" authorId="0" shapeId="0">
      <text>
        <r>
          <rPr>
            <sz val="10"/>
            <color indexed="81"/>
            <rFont val="Tahoma"/>
            <family val="2"/>
          </rPr>
          <t xml:space="preserve">Identify the program, practice or service you plan to implement to influence change respective to the prioritized contributing factors.
</t>
        </r>
      </text>
    </comment>
    <comment ref="D6" authorId="0" shapeId="0">
      <text>
        <r>
          <rPr>
            <sz val="9"/>
            <color indexed="81"/>
            <rFont val="Tahoma"/>
            <family val="2"/>
          </rPr>
          <t xml:space="preserve">Briefly describe the identified change strategy. Be sure to include information related to duration and dosage as necessary. 
</t>
        </r>
      </text>
    </comment>
    <comment ref="E6" authorId="0" shapeId="0">
      <text>
        <r>
          <rPr>
            <sz val="9"/>
            <color indexed="81"/>
            <rFont val="Tahoma"/>
            <family val="2"/>
          </rPr>
          <t xml:space="preserve">Identify the agency that will be responsible for implementing or managing the strategy. 
</t>
        </r>
        <r>
          <rPr>
            <sz val="9"/>
            <color indexed="81"/>
            <rFont val="Tahoma"/>
            <family val="2"/>
          </rPr>
          <t xml:space="preserve">
</t>
        </r>
      </text>
    </comment>
    <comment ref="F6" authorId="1" shapeId="0">
      <text>
        <r>
          <rPr>
            <sz val="9"/>
            <color indexed="81"/>
            <rFont val="Tahoma"/>
            <family val="2"/>
          </rPr>
          <t xml:space="preserve">Is this strategy a continuation, an expansion or a new implementation?
</t>
        </r>
        <r>
          <rPr>
            <b/>
            <sz val="9"/>
            <color indexed="81"/>
            <rFont val="Tahoma"/>
            <family val="2"/>
          </rPr>
          <t xml:space="preserve">
</t>
        </r>
        <r>
          <rPr>
            <sz val="9"/>
            <color indexed="81"/>
            <rFont val="Tahoma"/>
            <family val="2"/>
          </rPr>
          <t xml:space="preserve">
</t>
        </r>
      </text>
    </comment>
    <comment ref="G6" authorId="0" shapeId="0">
      <text>
        <r>
          <rPr>
            <sz val="9"/>
            <color indexed="81"/>
            <rFont val="Tahoma"/>
            <family val="2"/>
          </rPr>
          <t xml:space="preserve">Please describe the geographic location(s) in your county where this strategy will be implemented. 
</t>
        </r>
      </text>
    </comment>
    <comment ref="H6" authorId="0" shapeId="0">
      <text>
        <r>
          <rPr>
            <sz val="10"/>
            <color indexed="81"/>
            <rFont val="Tahoma"/>
            <family val="2"/>
          </rPr>
          <t xml:space="preserve">Identify the target population for this program, practice or service. 
  </t>
        </r>
      </text>
    </comment>
    <comment ref="I6" authorId="0" shapeId="0">
      <text>
        <r>
          <rPr>
            <sz val="9"/>
            <color indexed="81"/>
            <rFont val="Tahoma"/>
            <family val="2"/>
          </rPr>
          <t xml:space="preserve">Describe your process measure targets (at least one) and how you will measure them. Be specific. 
</t>
        </r>
      </text>
    </comment>
    <comment ref="J6" authorId="1" shapeId="0">
      <text>
        <r>
          <rPr>
            <sz val="9"/>
            <color indexed="81"/>
            <rFont val="Tahoma"/>
            <family val="2"/>
          </rPr>
          <t xml:space="preserve">List at least one short-term outcome that will be measured and describe how it will be measured.
</t>
        </r>
      </text>
    </comment>
    <comment ref="K6" authorId="0" shapeId="0">
      <text>
        <r>
          <rPr>
            <sz val="9"/>
            <color indexed="81"/>
            <rFont val="Tahoma"/>
            <family val="2"/>
          </rPr>
          <t xml:space="preserve">Please describe your timeline for implementation.  
</t>
        </r>
      </text>
    </comment>
    <comment ref="L6" authorId="0" shapeId="0">
      <text>
        <r>
          <rPr>
            <sz val="10"/>
            <color indexed="81"/>
            <rFont val="Tahoma"/>
            <family val="2"/>
          </rPr>
          <t xml:space="preserve">Do sufficient resources (funding, staff, etc.) exist to implement/sustain this strategy into the future?
</t>
        </r>
      </text>
    </comment>
    <comment ref="A19" authorId="0" shapeId="0">
      <text>
        <r>
          <rPr>
            <sz val="10"/>
            <color indexed="81"/>
            <rFont val="Tahoma"/>
            <family val="2"/>
          </rPr>
          <t xml:space="preserve">List the prioritized risk/protective factor(s)   that were identified through the NA process as impacting the problem above.
</t>
        </r>
      </text>
    </comment>
    <comment ref="C19" authorId="0" shapeId="0">
      <text>
        <r>
          <rPr>
            <sz val="10"/>
            <color indexed="81"/>
            <rFont val="Tahoma"/>
            <family val="2"/>
          </rPr>
          <t xml:space="preserve">Identify the program, practice or service you plan to implement to influence change respective to the prioritized risk/protective factor(s).
</t>
        </r>
      </text>
    </comment>
    <comment ref="D19" authorId="0" shapeId="0">
      <text>
        <r>
          <rPr>
            <sz val="9"/>
            <color indexed="81"/>
            <rFont val="Tahoma"/>
            <family val="2"/>
          </rPr>
          <t xml:space="preserve">Briefly describe the program, practice or service. Be sure to include information related to duration and dosage as necessary. 
</t>
        </r>
      </text>
    </comment>
    <comment ref="E19" authorId="0" shapeId="0">
      <text>
        <r>
          <rPr>
            <sz val="9"/>
            <color indexed="81"/>
            <rFont val="Tahoma"/>
            <family val="2"/>
          </rPr>
          <t xml:space="preserve">Identify the agency that will be responsible for implementing the program, practice or service. 
</t>
        </r>
        <r>
          <rPr>
            <sz val="9"/>
            <color indexed="81"/>
            <rFont val="Tahoma"/>
            <family val="2"/>
          </rPr>
          <t xml:space="preserve">
</t>
        </r>
      </text>
    </comment>
    <comment ref="F1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19" authorId="0" shapeId="0">
      <text>
        <r>
          <rPr>
            <sz val="9"/>
            <color indexed="81"/>
            <rFont val="Tahoma"/>
            <family val="2"/>
          </rPr>
          <t xml:space="preserve">Please describe the geographic location(s) in your county where this program, practice or service will be implemented. 
</t>
        </r>
      </text>
    </comment>
    <comment ref="H19" authorId="0" shapeId="0">
      <text>
        <r>
          <rPr>
            <sz val="10"/>
            <color indexed="81"/>
            <rFont val="Tahoma"/>
            <family val="2"/>
          </rPr>
          <t xml:space="preserve">Identify the target population for this program, practice or service. 
  </t>
        </r>
      </text>
    </comment>
    <comment ref="I19" authorId="0" shapeId="0">
      <text>
        <r>
          <rPr>
            <sz val="9"/>
            <color indexed="81"/>
            <rFont val="Tahoma"/>
            <family val="2"/>
          </rPr>
          <t xml:space="preserve">Describe your process measure targets (at least one) and how you will measure them. Be specific. 
</t>
        </r>
      </text>
    </comment>
    <comment ref="J19" authorId="1" shapeId="0">
      <text>
        <r>
          <rPr>
            <sz val="9"/>
            <color indexed="81"/>
            <rFont val="Tahoma"/>
            <family val="2"/>
          </rPr>
          <t xml:space="preserve">List at least one short-term outcome that will be measured and describe how it will be measured.
</t>
        </r>
      </text>
    </comment>
    <comment ref="K19" authorId="0" shapeId="0">
      <text>
        <r>
          <rPr>
            <sz val="9"/>
            <color indexed="81"/>
            <rFont val="Tahoma"/>
            <family val="2"/>
          </rPr>
          <t xml:space="preserve">Please describe your timeline for implementation.  
</t>
        </r>
      </text>
    </comment>
    <comment ref="L19" authorId="0" shapeId="0">
      <text>
        <r>
          <rPr>
            <sz val="10"/>
            <color indexed="81"/>
            <rFont val="Tahoma"/>
            <family val="2"/>
          </rPr>
          <t>Do sufficient resources (funding, staff, etc.) exist to implement/sustain this program, practice or service into the future?</t>
        </r>
      </text>
    </comment>
    <comment ref="C23" authorId="0" shapeId="0">
      <text>
        <r>
          <rPr>
            <sz val="10"/>
            <color indexed="81"/>
            <rFont val="Tahoma"/>
            <family val="2"/>
          </rPr>
          <t xml:space="preserve">Identify the program, practice or service you plan to implement to influence change respective to the prioritized contributing factors.
</t>
        </r>
      </text>
    </comment>
    <comment ref="D23" authorId="0" shapeId="0">
      <text>
        <r>
          <rPr>
            <sz val="9"/>
            <color indexed="81"/>
            <rFont val="Tahoma"/>
            <family val="2"/>
          </rPr>
          <t xml:space="preserve">Briefly describe the identified change strategy. Be sure to include information related to duration and dosage as necessary. 
</t>
        </r>
      </text>
    </comment>
    <comment ref="E23" authorId="0" shapeId="0">
      <text>
        <r>
          <rPr>
            <sz val="9"/>
            <color indexed="81"/>
            <rFont val="Tahoma"/>
            <family val="2"/>
          </rPr>
          <t xml:space="preserve">Identify the agency that will be responsible for implementing or managing the strategy. 
</t>
        </r>
        <r>
          <rPr>
            <sz val="9"/>
            <color indexed="81"/>
            <rFont val="Tahoma"/>
            <family val="2"/>
          </rPr>
          <t xml:space="preserve">
</t>
        </r>
      </text>
    </comment>
    <comment ref="F23" authorId="1" shapeId="0">
      <text>
        <r>
          <rPr>
            <sz val="9"/>
            <color indexed="81"/>
            <rFont val="Tahoma"/>
            <family val="2"/>
          </rPr>
          <t xml:space="preserve">Is this strategy a continuation, an expansion or a new implementation?
</t>
        </r>
        <r>
          <rPr>
            <b/>
            <sz val="9"/>
            <color indexed="81"/>
            <rFont val="Tahoma"/>
            <family val="2"/>
          </rPr>
          <t xml:space="preserve">
</t>
        </r>
        <r>
          <rPr>
            <sz val="9"/>
            <color indexed="81"/>
            <rFont val="Tahoma"/>
            <family val="2"/>
          </rPr>
          <t xml:space="preserve">
</t>
        </r>
      </text>
    </comment>
    <comment ref="G23" authorId="0" shapeId="0">
      <text>
        <r>
          <rPr>
            <sz val="9"/>
            <color indexed="81"/>
            <rFont val="Tahoma"/>
            <family val="2"/>
          </rPr>
          <t xml:space="preserve">Please describe the geographic location(s) in your county where this strategy will be implemented. 
</t>
        </r>
      </text>
    </comment>
    <comment ref="H23" authorId="0" shapeId="0">
      <text>
        <r>
          <rPr>
            <sz val="10"/>
            <color indexed="81"/>
            <rFont val="Tahoma"/>
            <family val="2"/>
          </rPr>
          <t xml:space="preserve">Identify the target population for this program, practice or service. 
  </t>
        </r>
      </text>
    </comment>
    <comment ref="I23" authorId="0" shapeId="0">
      <text>
        <r>
          <rPr>
            <sz val="9"/>
            <color indexed="81"/>
            <rFont val="Tahoma"/>
            <family val="2"/>
          </rPr>
          <t xml:space="preserve">Describe your process measure targets (at least one) and how you will measure them. Be specific. 
</t>
        </r>
      </text>
    </comment>
    <comment ref="J23" authorId="1" shapeId="0">
      <text>
        <r>
          <rPr>
            <sz val="9"/>
            <color indexed="81"/>
            <rFont val="Tahoma"/>
            <family val="2"/>
          </rPr>
          <t xml:space="preserve">List at least one short-term outcome that will be measured and describe how it will be measured.
</t>
        </r>
      </text>
    </comment>
    <comment ref="K23" authorId="0" shapeId="0">
      <text>
        <r>
          <rPr>
            <sz val="9"/>
            <color indexed="81"/>
            <rFont val="Tahoma"/>
            <family val="2"/>
          </rPr>
          <t xml:space="preserve">Please describe your timeline for implementation.  
</t>
        </r>
      </text>
    </comment>
    <comment ref="L23" authorId="0" shapeId="0">
      <text>
        <r>
          <rPr>
            <sz val="10"/>
            <color indexed="81"/>
            <rFont val="Tahoma"/>
            <family val="2"/>
          </rPr>
          <t xml:space="preserve">Do sufficient resources (funding, staff, etc.) exist to implement/sustain this strategy into the future?
</t>
        </r>
      </text>
    </comment>
    <comment ref="A36" authorId="0" shapeId="0">
      <text>
        <r>
          <rPr>
            <sz val="10"/>
            <color indexed="81"/>
            <rFont val="Tahoma"/>
            <family val="2"/>
          </rPr>
          <t xml:space="preserve">List the prioritized risk/protective factor(s)   that were identified through the NA process as impacting the problem above.
</t>
        </r>
      </text>
    </comment>
    <comment ref="C36" authorId="0" shapeId="0">
      <text>
        <r>
          <rPr>
            <sz val="10"/>
            <color indexed="81"/>
            <rFont val="Tahoma"/>
            <family val="2"/>
          </rPr>
          <t xml:space="preserve">Identify the program, practice or service you plan to implement to influence change respective to the prioritized risk/protective factor(s).
</t>
        </r>
      </text>
    </comment>
    <comment ref="D36" authorId="0" shapeId="0">
      <text>
        <r>
          <rPr>
            <sz val="9"/>
            <color indexed="81"/>
            <rFont val="Tahoma"/>
            <family val="2"/>
          </rPr>
          <t xml:space="preserve">Briefly describe the program, practice or service. Be sure to include information related to duration and dosage as necessary. 
</t>
        </r>
      </text>
    </comment>
    <comment ref="E36" authorId="0" shapeId="0">
      <text>
        <r>
          <rPr>
            <sz val="9"/>
            <color indexed="81"/>
            <rFont val="Tahoma"/>
            <family val="2"/>
          </rPr>
          <t xml:space="preserve">Identify the agency that will be responsible for implementing the program, practice or service. 
</t>
        </r>
        <r>
          <rPr>
            <sz val="9"/>
            <color indexed="81"/>
            <rFont val="Tahoma"/>
            <family val="2"/>
          </rPr>
          <t xml:space="preserve">
</t>
        </r>
      </text>
    </comment>
    <comment ref="F36"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36" authorId="0" shapeId="0">
      <text>
        <r>
          <rPr>
            <sz val="9"/>
            <color indexed="81"/>
            <rFont val="Tahoma"/>
            <family val="2"/>
          </rPr>
          <t xml:space="preserve">Please describe the geographic location(s) in your county where this program, practice or service will be implemented. 
</t>
        </r>
      </text>
    </comment>
    <comment ref="H36" authorId="0" shapeId="0">
      <text>
        <r>
          <rPr>
            <sz val="10"/>
            <color indexed="81"/>
            <rFont val="Tahoma"/>
            <family val="2"/>
          </rPr>
          <t xml:space="preserve">Identify the target population for this program, practice or service. 
  </t>
        </r>
      </text>
    </comment>
    <comment ref="I36" authorId="0" shapeId="0">
      <text>
        <r>
          <rPr>
            <sz val="9"/>
            <color indexed="81"/>
            <rFont val="Tahoma"/>
            <family val="2"/>
          </rPr>
          <t xml:space="preserve">Describe your process measure targets (at least one) and how you will measure them. Be specific. 
</t>
        </r>
      </text>
    </comment>
    <comment ref="J36" authorId="1" shapeId="0">
      <text>
        <r>
          <rPr>
            <sz val="9"/>
            <color indexed="81"/>
            <rFont val="Tahoma"/>
            <family val="2"/>
          </rPr>
          <t xml:space="preserve">List at least one short-term outcome that will be measured and describe how it will be measured.
</t>
        </r>
      </text>
    </comment>
    <comment ref="K36" authorId="0" shapeId="0">
      <text>
        <r>
          <rPr>
            <sz val="9"/>
            <color indexed="81"/>
            <rFont val="Tahoma"/>
            <family val="2"/>
          </rPr>
          <t xml:space="preserve">Please describe your timeline for implementation.  
</t>
        </r>
      </text>
    </comment>
    <comment ref="L36" authorId="0" shapeId="0">
      <text>
        <r>
          <rPr>
            <sz val="10"/>
            <color indexed="81"/>
            <rFont val="Tahoma"/>
            <family val="2"/>
          </rPr>
          <t>Do sufficient resources (funding, staff, etc.) exist to implement/sustain this program, practice or service into the future?</t>
        </r>
      </text>
    </comment>
    <comment ref="C40" authorId="0" shapeId="0">
      <text>
        <r>
          <rPr>
            <sz val="10"/>
            <color indexed="81"/>
            <rFont val="Tahoma"/>
            <family val="2"/>
          </rPr>
          <t xml:space="preserve">Identify the program, practice or service you plan to implement to influence change respective to the prioritized contributing factors.
</t>
        </r>
      </text>
    </comment>
    <comment ref="D40" authorId="0" shapeId="0">
      <text>
        <r>
          <rPr>
            <sz val="9"/>
            <color indexed="81"/>
            <rFont val="Tahoma"/>
            <family val="2"/>
          </rPr>
          <t xml:space="preserve">Briefly describe the identified change strategy. Be sure to include information related to duration and dosage as necessary. 
</t>
        </r>
      </text>
    </comment>
    <comment ref="E40" authorId="0" shapeId="0">
      <text>
        <r>
          <rPr>
            <sz val="9"/>
            <color indexed="81"/>
            <rFont val="Tahoma"/>
            <family val="2"/>
          </rPr>
          <t xml:space="preserve">Identify the agency that will be responsible for implementing or managing the strategy. 
</t>
        </r>
        <r>
          <rPr>
            <sz val="9"/>
            <color indexed="81"/>
            <rFont val="Tahoma"/>
            <family val="2"/>
          </rPr>
          <t xml:space="preserve">
</t>
        </r>
      </text>
    </comment>
    <comment ref="F40" authorId="1" shapeId="0">
      <text>
        <r>
          <rPr>
            <sz val="9"/>
            <color indexed="81"/>
            <rFont val="Tahoma"/>
            <family val="2"/>
          </rPr>
          <t xml:space="preserve">Is this strategy a continuation, an expansion or a new implementation?
</t>
        </r>
        <r>
          <rPr>
            <b/>
            <sz val="9"/>
            <color indexed="81"/>
            <rFont val="Tahoma"/>
            <family val="2"/>
          </rPr>
          <t xml:space="preserve">
</t>
        </r>
        <r>
          <rPr>
            <sz val="9"/>
            <color indexed="81"/>
            <rFont val="Tahoma"/>
            <family val="2"/>
          </rPr>
          <t xml:space="preserve">
</t>
        </r>
      </text>
    </comment>
    <comment ref="G40" authorId="0" shapeId="0">
      <text>
        <r>
          <rPr>
            <sz val="9"/>
            <color indexed="81"/>
            <rFont val="Tahoma"/>
            <family val="2"/>
          </rPr>
          <t xml:space="preserve">Please describe the geographic location(s) in your county where this strategy will be implemented. 
</t>
        </r>
      </text>
    </comment>
    <comment ref="H40" authorId="0" shapeId="0">
      <text>
        <r>
          <rPr>
            <sz val="10"/>
            <color indexed="81"/>
            <rFont val="Tahoma"/>
            <family val="2"/>
          </rPr>
          <t xml:space="preserve">Identify the target population for this program, practice or service. 
  </t>
        </r>
      </text>
    </comment>
    <comment ref="I40" authorId="0" shapeId="0">
      <text>
        <r>
          <rPr>
            <sz val="9"/>
            <color indexed="81"/>
            <rFont val="Tahoma"/>
            <family val="2"/>
          </rPr>
          <t xml:space="preserve">Describe your process measure targets (at least one) and how you will measure them. Be specific. 
</t>
        </r>
      </text>
    </comment>
    <comment ref="J40" authorId="1" shapeId="0">
      <text>
        <r>
          <rPr>
            <sz val="9"/>
            <color indexed="81"/>
            <rFont val="Tahoma"/>
            <family val="2"/>
          </rPr>
          <t xml:space="preserve">List at least one short-term outcome that will be measured and describe how it will be measured.
</t>
        </r>
      </text>
    </comment>
    <comment ref="K40" authorId="0" shapeId="0">
      <text>
        <r>
          <rPr>
            <sz val="9"/>
            <color indexed="81"/>
            <rFont val="Tahoma"/>
            <family val="2"/>
          </rPr>
          <t xml:space="preserve">Please describe your timeline for implementation.  
</t>
        </r>
      </text>
    </comment>
    <comment ref="L40" authorId="0" shapeId="0">
      <text>
        <r>
          <rPr>
            <sz val="10"/>
            <color indexed="81"/>
            <rFont val="Tahoma"/>
            <family val="2"/>
          </rPr>
          <t xml:space="preserve">Do sufficient resources (funding, staff, etc.) exist to implement/sustain this strategy into the future?
</t>
        </r>
      </text>
    </comment>
  </commentList>
</comments>
</file>

<file path=xl/comments13.xml><?xml version="1.0" encoding="utf-8"?>
<comments xmlns="http://schemas.openxmlformats.org/spreadsheetml/2006/main">
  <authors>
    <author>Kristopher Glunt</author>
    <author>ktglunt</author>
  </authors>
  <commentList>
    <comment ref="A2" authorId="0" shapeId="0">
      <text>
        <r>
          <rPr>
            <sz val="10"/>
            <color indexed="81"/>
            <rFont val="Tahoma"/>
            <family val="2"/>
          </rPr>
          <t xml:space="preserve">List the prioritized risk/protective factor(s)   that were identified through the NA process as impacting the problem above.
</t>
        </r>
      </text>
    </comment>
    <comment ref="C2" authorId="0" shapeId="0">
      <text>
        <r>
          <rPr>
            <sz val="10"/>
            <color indexed="81"/>
            <rFont val="Tahoma"/>
            <family val="2"/>
          </rPr>
          <t xml:space="preserve">Identify the program, practice or service you plan to implement to influence change respective to the prioritized risk/protective factor(s).
</t>
        </r>
      </text>
    </comment>
    <comment ref="D2" authorId="0" shapeId="0">
      <text>
        <r>
          <rPr>
            <sz val="9"/>
            <color indexed="81"/>
            <rFont val="Tahoma"/>
            <family val="2"/>
          </rPr>
          <t xml:space="preserve">Briefly describe the program, practice or service. Be sure to include information related to duration and dosage as necessary. 
</t>
        </r>
      </text>
    </comment>
    <comment ref="E2" authorId="0" shapeId="0">
      <text>
        <r>
          <rPr>
            <sz val="9"/>
            <color indexed="81"/>
            <rFont val="Tahoma"/>
            <family val="2"/>
          </rPr>
          <t xml:space="preserve">Identify the agency that will be responsible for implementing the program, practice or service. 
</t>
        </r>
        <r>
          <rPr>
            <sz val="9"/>
            <color indexed="81"/>
            <rFont val="Tahoma"/>
            <family val="2"/>
          </rPr>
          <t xml:space="preserve">
</t>
        </r>
      </text>
    </comment>
    <comment ref="F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 authorId="0" shapeId="0">
      <text>
        <r>
          <rPr>
            <sz val="9"/>
            <color indexed="81"/>
            <rFont val="Tahoma"/>
            <family val="2"/>
          </rPr>
          <t xml:space="preserve">Please describe the geographic location(s) in your county where this program, practice or service will be implemented. 
</t>
        </r>
      </text>
    </comment>
    <comment ref="H2" authorId="0" shapeId="0">
      <text>
        <r>
          <rPr>
            <sz val="10"/>
            <color indexed="81"/>
            <rFont val="Tahoma"/>
            <family val="2"/>
          </rPr>
          <t xml:space="preserve">Identify the target population for this program, practice or service. 
  </t>
        </r>
      </text>
    </comment>
    <comment ref="I2" authorId="0" shapeId="0">
      <text>
        <r>
          <rPr>
            <sz val="9"/>
            <color indexed="81"/>
            <rFont val="Tahoma"/>
            <family val="2"/>
          </rPr>
          <t xml:space="preserve">Describe your process measure targets (at least one) and how you will measure them. Be specific. 
</t>
        </r>
      </text>
    </comment>
    <comment ref="J2" authorId="1" shapeId="0">
      <text>
        <r>
          <rPr>
            <sz val="9"/>
            <color indexed="81"/>
            <rFont val="Tahoma"/>
            <family val="2"/>
          </rPr>
          <t xml:space="preserve">List at least one short-term outcome that will be measured and describe how it will be measured.
</t>
        </r>
      </text>
    </comment>
    <comment ref="K2" authorId="0" shapeId="0">
      <text>
        <r>
          <rPr>
            <sz val="9"/>
            <color indexed="81"/>
            <rFont val="Tahoma"/>
            <family val="2"/>
          </rPr>
          <t xml:space="preserve">Please describe your timeline for implementation.  
</t>
        </r>
      </text>
    </comment>
    <comment ref="L2" authorId="0" shapeId="0">
      <text>
        <r>
          <rPr>
            <sz val="10"/>
            <color indexed="81"/>
            <rFont val="Tahoma"/>
            <family val="2"/>
          </rPr>
          <t>Do sufficient resources (funding, staff, etc.) exist to implement/sustain this program, practice or service into the future?</t>
        </r>
      </text>
    </comment>
    <comment ref="C6" authorId="0" shapeId="0">
      <text>
        <r>
          <rPr>
            <sz val="10"/>
            <color indexed="81"/>
            <rFont val="Tahoma"/>
            <family val="2"/>
          </rPr>
          <t xml:space="preserve">Identify the program, practice or service you plan to implement to influence change respective to the prioritized contributing factors.
</t>
        </r>
      </text>
    </comment>
    <comment ref="D6" authorId="0" shapeId="0">
      <text>
        <r>
          <rPr>
            <sz val="9"/>
            <color indexed="81"/>
            <rFont val="Tahoma"/>
            <family val="2"/>
          </rPr>
          <t xml:space="preserve">Briefly describe the identified change strategy. Be sure to include information related to duration and dosage as necessary. 
</t>
        </r>
      </text>
    </comment>
    <comment ref="E6" authorId="0" shapeId="0">
      <text>
        <r>
          <rPr>
            <sz val="9"/>
            <color indexed="81"/>
            <rFont val="Tahoma"/>
            <family val="2"/>
          </rPr>
          <t xml:space="preserve">Identify the agency that will be responsible for implementing or managing the strategy. 
</t>
        </r>
        <r>
          <rPr>
            <sz val="9"/>
            <color indexed="81"/>
            <rFont val="Tahoma"/>
            <family val="2"/>
          </rPr>
          <t xml:space="preserve">
</t>
        </r>
      </text>
    </comment>
    <comment ref="F6" authorId="1" shapeId="0">
      <text>
        <r>
          <rPr>
            <sz val="9"/>
            <color indexed="81"/>
            <rFont val="Tahoma"/>
            <family val="2"/>
          </rPr>
          <t xml:space="preserve">Is this strategy a continuation, an expansion or a new implementation?
</t>
        </r>
        <r>
          <rPr>
            <b/>
            <sz val="9"/>
            <color indexed="81"/>
            <rFont val="Tahoma"/>
            <family val="2"/>
          </rPr>
          <t xml:space="preserve">
</t>
        </r>
        <r>
          <rPr>
            <sz val="9"/>
            <color indexed="81"/>
            <rFont val="Tahoma"/>
            <family val="2"/>
          </rPr>
          <t xml:space="preserve">
</t>
        </r>
      </text>
    </comment>
    <comment ref="G6" authorId="0" shapeId="0">
      <text>
        <r>
          <rPr>
            <sz val="9"/>
            <color indexed="81"/>
            <rFont val="Tahoma"/>
            <family val="2"/>
          </rPr>
          <t xml:space="preserve">Please describe the geographic location(s) in your county where this strategy will be implemented. 
</t>
        </r>
      </text>
    </comment>
    <comment ref="H6" authorId="0" shapeId="0">
      <text>
        <r>
          <rPr>
            <sz val="10"/>
            <color indexed="81"/>
            <rFont val="Tahoma"/>
            <family val="2"/>
          </rPr>
          <t xml:space="preserve">Identify the target population for this program, practice or service. 
  </t>
        </r>
      </text>
    </comment>
    <comment ref="I6" authorId="0" shapeId="0">
      <text>
        <r>
          <rPr>
            <sz val="9"/>
            <color indexed="81"/>
            <rFont val="Tahoma"/>
            <family val="2"/>
          </rPr>
          <t xml:space="preserve">Describe your process measure targets (at least one) and how you will measure them. Be specific. 
</t>
        </r>
      </text>
    </comment>
    <comment ref="J6" authorId="1" shapeId="0">
      <text>
        <r>
          <rPr>
            <sz val="9"/>
            <color indexed="81"/>
            <rFont val="Tahoma"/>
            <family val="2"/>
          </rPr>
          <t xml:space="preserve">List at least one short-term outcome that will be measured and describe how it will be measured.
</t>
        </r>
      </text>
    </comment>
    <comment ref="K6" authorId="0" shapeId="0">
      <text>
        <r>
          <rPr>
            <sz val="9"/>
            <color indexed="81"/>
            <rFont val="Tahoma"/>
            <family val="2"/>
          </rPr>
          <t xml:space="preserve">Please describe your timeline for implementation.  
</t>
        </r>
      </text>
    </comment>
    <comment ref="L6" authorId="0" shapeId="0">
      <text>
        <r>
          <rPr>
            <sz val="10"/>
            <color indexed="81"/>
            <rFont val="Tahoma"/>
            <family val="2"/>
          </rPr>
          <t xml:space="preserve">Do sufficient resources (funding, staff, etc.) exist to implement/sustain this strategy into the future?
</t>
        </r>
      </text>
    </comment>
    <comment ref="A19" authorId="0" shapeId="0">
      <text>
        <r>
          <rPr>
            <sz val="10"/>
            <color indexed="81"/>
            <rFont val="Tahoma"/>
            <family val="2"/>
          </rPr>
          <t xml:space="preserve">List the prioritized risk/protective factor(s)   that were identified through the NA process as impacting the problem above.
</t>
        </r>
      </text>
    </comment>
    <comment ref="C19" authorId="0" shapeId="0">
      <text>
        <r>
          <rPr>
            <sz val="10"/>
            <color indexed="81"/>
            <rFont val="Tahoma"/>
            <family val="2"/>
          </rPr>
          <t xml:space="preserve">Identify the program, practice or service you plan to implement to influence change respective to the prioritized risk/protective factor(s).
</t>
        </r>
      </text>
    </comment>
    <comment ref="D19" authorId="0" shapeId="0">
      <text>
        <r>
          <rPr>
            <sz val="9"/>
            <color indexed="81"/>
            <rFont val="Tahoma"/>
            <family val="2"/>
          </rPr>
          <t xml:space="preserve">Briefly describe the program, practice or service. Be sure to include information related to duration and dosage as necessary. 
</t>
        </r>
      </text>
    </comment>
    <comment ref="E19" authorId="0" shapeId="0">
      <text>
        <r>
          <rPr>
            <sz val="9"/>
            <color indexed="81"/>
            <rFont val="Tahoma"/>
            <family val="2"/>
          </rPr>
          <t xml:space="preserve">Identify the agency that will be responsible for implementing the program, practice or service. 
</t>
        </r>
        <r>
          <rPr>
            <sz val="9"/>
            <color indexed="81"/>
            <rFont val="Tahoma"/>
            <family val="2"/>
          </rPr>
          <t xml:space="preserve">
</t>
        </r>
      </text>
    </comment>
    <comment ref="F1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19" authorId="0" shapeId="0">
      <text>
        <r>
          <rPr>
            <sz val="9"/>
            <color indexed="81"/>
            <rFont val="Tahoma"/>
            <family val="2"/>
          </rPr>
          <t xml:space="preserve">Please describe the geographic location(s) in your county where this program, practice or service will be implemented. 
</t>
        </r>
      </text>
    </comment>
    <comment ref="H19" authorId="0" shapeId="0">
      <text>
        <r>
          <rPr>
            <sz val="10"/>
            <color indexed="81"/>
            <rFont val="Tahoma"/>
            <family val="2"/>
          </rPr>
          <t xml:space="preserve">Identify the target population for this program, practice or service. 
  </t>
        </r>
      </text>
    </comment>
    <comment ref="I19" authorId="0" shapeId="0">
      <text>
        <r>
          <rPr>
            <sz val="9"/>
            <color indexed="81"/>
            <rFont val="Tahoma"/>
            <family val="2"/>
          </rPr>
          <t xml:space="preserve">Describe your process measure targets (at least one) and how you will measure them. Be specific. 
</t>
        </r>
      </text>
    </comment>
    <comment ref="J19" authorId="1" shapeId="0">
      <text>
        <r>
          <rPr>
            <sz val="9"/>
            <color indexed="81"/>
            <rFont val="Tahoma"/>
            <family val="2"/>
          </rPr>
          <t xml:space="preserve">List at least one short-term outcome that will be measured and describe how it will be measured.
</t>
        </r>
      </text>
    </comment>
    <comment ref="K19" authorId="0" shapeId="0">
      <text>
        <r>
          <rPr>
            <sz val="9"/>
            <color indexed="81"/>
            <rFont val="Tahoma"/>
            <family val="2"/>
          </rPr>
          <t xml:space="preserve">Please describe your timeline for implementation.  
</t>
        </r>
      </text>
    </comment>
    <comment ref="L19" authorId="0" shapeId="0">
      <text>
        <r>
          <rPr>
            <sz val="10"/>
            <color indexed="81"/>
            <rFont val="Tahoma"/>
            <family val="2"/>
          </rPr>
          <t>Do sufficient resources (funding, staff, etc.) exist to implement/sustain this program, practice or service into the future?</t>
        </r>
      </text>
    </comment>
    <comment ref="C23" authorId="0" shapeId="0">
      <text>
        <r>
          <rPr>
            <sz val="10"/>
            <color indexed="81"/>
            <rFont val="Tahoma"/>
            <family val="2"/>
          </rPr>
          <t xml:space="preserve">Identify the program, practice or service you plan to implement to influence change respective to the prioritized contributing factors.
</t>
        </r>
      </text>
    </comment>
    <comment ref="D23" authorId="0" shapeId="0">
      <text>
        <r>
          <rPr>
            <sz val="9"/>
            <color indexed="81"/>
            <rFont val="Tahoma"/>
            <family val="2"/>
          </rPr>
          <t xml:space="preserve">Briefly describe the identified change strategy. Be sure to include information related to duration and dosage as necessary. 
</t>
        </r>
      </text>
    </comment>
    <comment ref="E23" authorId="0" shapeId="0">
      <text>
        <r>
          <rPr>
            <sz val="9"/>
            <color indexed="81"/>
            <rFont val="Tahoma"/>
            <family val="2"/>
          </rPr>
          <t xml:space="preserve">Identify the agency that will be responsible for implementing or managing the strategy. 
</t>
        </r>
        <r>
          <rPr>
            <sz val="9"/>
            <color indexed="81"/>
            <rFont val="Tahoma"/>
            <family val="2"/>
          </rPr>
          <t xml:space="preserve">
</t>
        </r>
      </text>
    </comment>
    <comment ref="F23" authorId="1" shapeId="0">
      <text>
        <r>
          <rPr>
            <sz val="9"/>
            <color indexed="81"/>
            <rFont val="Tahoma"/>
            <family val="2"/>
          </rPr>
          <t xml:space="preserve">Is this strategy a continuation, an expansion or a new implementation?
</t>
        </r>
        <r>
          <rPr>
            <b/>
            <sz val="9"/>
            <color indexed="81"/>
            <rFont val="Tahoma"/>
            <family val="2"/>
          </rPr>
          <t xml:space="preserve">
</t>
        </r>
        <r>
          <rPr>
            <sz val="9"/>
            <color indexed="81"/>
            <rFont val="Tahoma"/>
            <family val="2"/>
          </rPr>
          <t xml:space="preserve">
</t>
        </r>
      </text>
    </comment>
    <comment ref="G23" authorId="0" shapeId="0">
      <text>
        <r>
          <rPr>
            <sz val="9"/>
            <color indexed="81"/>
            <rFont val="Tahoma"/>
            <family val="2"/>
          </rPr>
          <t xml:space="preserve">Please describe the geographic location(s) in your county where this strategy will be implemented. 
</t>
        </r>
      </text>
    </comment>
    <comment ref="H23" authorId="0" shapeId="0">
      <text>
        <r>
          <rPr>
            <sz val="10"/>
            <color indexed="81"/>
            <rFont val="Tahoma"/>
            <family val="2"/>
          </rPr>
          <t xml:space="preserve">Identify the target population for this program, practice or service. 
  </t>
        </r>
      </text>
    </comment>
    <comment ref="I23" authorId="0" shapeId="0">
      <text>
        <r>
          <rPr>
            <sz val="9"/>
            <color indexed="81"/>
            <rFont val="Tahoma"/>
            <family val="2"/>
          </rPr>
          <t xml:space="preserve">Describe your process measure targets (at least one) and how you will measure them. Be specific. 
</t>
        </r>
      </text>
    </comment>
    <comment ref="J23" authorId="1" shapeId="0">
      <text>
        <r>
          <rPr>
            <sz val="9"/>
            <color indexed="81"/>
            <rFont val="Tahoma"/>
            <family val="2"/>
          </rPr>
          <t xml:space="preserve">List at least one short-term outcome that will be measured and describe how it will be measured.
</t>
        </r>
      </text>
    </comment>
    <comment ref="K23" authorId="0" shapeId="0">
      <text>
        <r>
          <rPr>
            <sz val="9"/>
            <color indexed="81"/>
            <rFont val="Tahoma"/>
            <family val="2"/>
          </rPr>
          <t xml:space="preserve">Please describe your timeline for implementation.  
</t>
        </r>
      </text>
    </comment>
    <comment ref="L23" authorId="0" shapeId="0">
      <text>
        <r>
          <rPr>
            <sz val="10"/>
            <color indexed="81"/>
            <rFont val="Tahoma"/>
            <family val="2"/>
          </rPr>
          <t xml:space="preserve">Do sufficient resources (funding, staff, etc.) exist to implement/sustain this strategy into the future?
</t>
        </r>
      </text>
    </comment>
    <comment ref="A36" authorId="0" shapeId="0">
      <text>
        <r>
          <rPr>
            <sz val="10"/>
            <color indexed="81"/>
            <rFont val="Tahoma"/>
            <family val="2"/>
          </rPr>
          <t xml:space="preserve">List the prioritized risk/protective factor(s)   that were identified through the NA process as impacting the problem above.
</t>
        </r>
      </text>
    </comment>
    <comment ref="C36" authorId="0" shapeId="0">
      <text>
        <r>
          <rPr>
            <sz val="10"/>
            <color indexed="81"/>
            <rFont val="Tahoma"/>
            <family val="2"/>
          </rPr>
          <t xml:space="preserve">Identify the program, practice or service you plan to implement to influence change respective to the prioritized risk/protective factor(s).
</t>
        </r>
      </text>
    </comment>
    <comment ref="D36" authorId="0" shapeId="0">
      <text>
        <r>
          <rPr>
            <sz val="9"/>
            <color indexed="81"/>
            <rFont val="Tahoma"/>
            <family val="2"/>
          </rPr>
          <t xml:space="preserve">Briefly describe the program, practice or service. Be sure to include information related to duration and dosage as necessary. 
</t>
        </r>
      </text>
    </comment>
    <comment ref="E36" authorId="0" shapeId="0">
      <text>
        <r>
          <rPr>
            <sz val="9"/>
            <color indexed="81"/>
            <rFont val="Tahoma"/>
            <family val="2"/>
          </rPr>
          <t xml:space="preserve">Identify the agency that will be responsible for implementing the program, practice or service. 
</t>
        </r>
        <r>
          <rPr>
            <sz val="9"/>
            <color indexed="81"/>
            <rFont val="Tahoma"/>
            <family val="2"/>
          </rPr>
          <t xml:space="preserve">
</t>
        </r>
      </text>
    </comment>
    <comment ref="F36"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36" authorId="0" shapeId="0">
      <text>
        <r>
          <rPr>
            <sz val="9"/>
            <color indexed="81"/>
            <rFont val="Tahoma"/>
            <family val="2"/>
          </rPr>
          <t xml:space="preserve">Please describe the geographic location(s) in your county where this program, practice or service will be implemented. 
</t>
        </r>
      </text>
    </comment>
    <comment ref="H36" authorId="0" shapeId="0">
      <text>
        <r>
          <rPr>
            <sz val="10"/>
            <color indexed="81"/>
            <rFont val="Tahoma"/>
            <family val="2"/>
          </rPr>
          <t xml:space="preserve">Identify the target population for this program, practice or service. 
  </t>
        </r>
      </text>
    </comment>
    <comment ref="I36" authorId="0" shapeId="0">
      <text>
        <r>
          <rPr>
            <sz val="9"/>
            <color indexed="81"/>
            <rFont val="Tahoma"/>
            <family val="2"/>
          </rPr>
          <t xml:space="preserve">Describe your process measure targets (at least one) and how you will measure them. Be specific. 
</t>
        </r>
      </text>
    </comment>
    <comment ref="J36" authorId="1" shapeId="0">
      <text>
        <r>
          <rPr>
            <sz val="9"/>
            <color indexed="81"/>
            <rFont val="Tahoma"/>
            <family val="2"/>
          </rPr>
          <t xml:space="preserve">List at least one short-term outcome that will be measured and describe how it will be measured.
</t>
        </r>
      </text>
    </comment>
    <comment ref="K36" authorId="0" shapeId="0">
      <text>
        <r>
          <rPr>
            <sz val="9"/>
            <color indexed="81"/>
            <rFont val="Tahoma"/>
            <family val="2"/>
          </rPr>
          <t xml:space="preserve">Please describe your timeline for implementation.  
</t>
        </r>
      </text>
    </comment>
    <comment ref="L36" authorId="0" shapeId="0">
      <text>
        <r>
          <rPr>
            <sz val="10"/>
            <color indexed="81"/>
            <rFont val="Tahoma"/>
            <family val="2"/>
          </rPr>
          <t>Do sufficient resources (funding, staff, etc.) exist to implement/sustain this program, practice or service into the future?</t>
        </r>
      </text>
    </comment>
    <comment ref="C40" authorId="0" shapeId="0">
      <text>
        <r>
          <rPr>
            <sz val="10"/>
            <color indexed="81"/>
            <rFont val="Tahoma"/>
            <family val="2"/>
          </rPr>
          <t xml:space="preserve">Identify the program, practice or service you plan to implement to influence change respective to the prioritized contributing factors.
</t>
        </r>
      </text>
    </comment>
    <comment ref="D40" authorId="0" shapeId="0">
      <text>
        <r>
          <rPr>
            <sz val="9"/>
            <color indexed="81"/>
            <rFont val="Tahoma"/>
            <family val="2"/>
          </rPr>
          <t xml:space="preserve">Briefly describe the identified change strategy. Be sure to include information related to duration and dosage as necessary. 
</t>
        </r>
      </text>
    </comment>
    <comment ref="E40" authorId="0" shapeId="0">
      <text>
        <r>
          <rPr>
            <sz val="9"/>
            <color indexed="81"/>
            <rFont val="Tahoma"/>
            <family val="2"/>
          </rPr>
          <t xml:space="preserve">Identify the agency that will be responsible for implementing or managing the strategy. 
</t>
        </r>
        <r>
          <rPr>
            <sz val="9"/>
            <color indexed="81"/>
            <rFont val="Tahoma"/>
            <family val="2"/>
          </rPr>
          <t xml:space="preserve">
</t>
        </r>
      </text>
    </comment>
    <comment ref="F40" authorId="1" shapeId="0">
      <text>
        <r>
          <rPr>
            <sz val="9"/>
            <color indexed="81"/>
            <rFont val="Tahoma"/>
            <family val="2"/>
          </rPr>
          <t xml:space="preserve">Is this strategy a continuation, an expansion or a new implementation?
</t>
        </r>
        <r>
          <rPr>
            <b/>
            <sz val="9"/>
            <color indexed="81"/>
            <rFont val="Tahoma"/>
            <family val="2"/>
          </rPr>
          <t xml:space="preserve">
</t>
        </r>
        <r>
          <rPr>
            <sz val="9"/>
            <color indexed="81"/>
            <rFont val="Tahoma"/>
            <family val="2"/>
          </rPr>
          <t xml:space="preserve">
</t>
        </r>
      </text>
    </comment>
    <comment ref="G40" authorId="0" shapeId="0">
      <text>
        <r>
          <rPr>
            <sz val="9"/>
            <color indexed="81"/>
            <rFont val="Tahoma"/>
            <family val="2"/>
          </rPr>
          <t xml:space="preserve">Please describe the geographic location(s) in your county where this strategy will be implemented. 
</t>
        </r>
      </text>
    </comment>
    <comment ref="H40" authorId="0" shapeId="0">
      <text>
        <r>
          <rPr>
            <sz val="10"/>
            <color indexed="81"/>
            <rFont val="Tahoma"/>
            <family val="2"/>
          </rPr>
          <t xml:space="preserve">Identify the target population for this program, practice or service. 
  </t>
        </r>
      </text>
    </comment>
    <comment ref="I40" authorId="0" shapeId="0">
      <text>
        <r>
          <rPr>
            <sz val="9"/>
            <color indexed="81"/>
            <rFont val="Tahoma"/>
            <family val="2"/>
          </rPr>
          <t xml:space="preserve">Describe your process measure targets (at least one) and how you will measure them. Be specific. 
</t>
        </r>
      </text>
    </comment>
    <comment ref="J40" authorId="1" shapeId="0">
      <text>
        <r>
          <rPr>
            <sz val="9"/>
            <color indexed="81"/>
            <rFont val="Tahoma"/>
            <family val="2"/>
          </rPr>
          <t xml:space="preserve">List at least one short-term outcome that will be measured and describe how it will be measured.
</t>
        </r>
      </text>
    </comment>
    <comment ref="K40" authorId="0" shapeId="0">
      <text>
        <r>
          <rPr>
            <sz val="9"/>
            <color indexed="81"/>
            <rFont val="Tahoma"/>
            <family val="2"/>
          </rPr>
          <t xml:space="preserve">Please describe your timeline for implementation.  
</t>
        </r>
      </text>
    </comment>
    <comment ref="L40" authorId="0" shapeId="0">
      <text>
        <r>
          <rPr>
            <sz val="10"/>
            <color indexed="81"/>
            <rFont val="Tahoma"/>
            <family val="2"/>
          </rPr>
          <t xml:space="preserve">Do sufficient resources (funding, staff, etc.) exist to implement/sustain this strategy into the future?
</t>
        </r>
      </text>
    </comment>
  </commentList>
</comments>
</file>

<file path=xl/comments14.xml><?xml version="1.0" encoding="utf-8"?>
<comments xmlns="http://schemas.openxmlformats.org/spreadsheetml/2006/main">
  <authors>
    <author>Kristopher Glunt</author>
    <author>ktglunt</author>
  </authors>
  <commentList>
    <comment ref="A2" authorId="0" shapeId="0">
      <text>
        <r>
          <rPr>
            <sz val="10"/>
            <color indexed="81"/>
            <rFont val="Tahoma"/>
            <family val="2"/>
          </rPr>
          <t xml:space="preserve">List the prioritized risk/protective factor(s)   that were identified through the NA process as impacting the problem above.
</t>
        </r>
      </text>
    </comment>
    <comment ref="C2" authorId="0" shapeId="0">
      <text>
        <r>
          <rPr>
            <sz val="10"/>
            <color indexed="81"/>
            <rFont val="Tahoma"/>
            <family val="2"/>
          </rPr>
          <t xml:space="preserve">Identify the program, practice or service you plan to implement to influence change respective to the prioritized risk/protective factor(s).
</t>
        </r>
      </text>
    </comment>
    <comment ref="D2" authorId="0" shapeId="0">
      <text>
        <r>
          <rPr>
            <sz val="9"/>
            <color indexed="81"/>
            <rFont val="Tahoma"/>
            <family val="2"/>
          </rPr>
          <t xml:space="preserve">Briefly describe the program, practice or service. Be sure to include information related to duration and dosage as necessary. 
</t>
        </r>
      </text>
    </comment>
    <comment ref="E2" authorId="0" shapeId="0">
      <text>
        <r>
          <rPr>
            <sz val="9"/>
            <color indexed="81"/>
            <rFont val="Tahoma"/>
            <family val="2"/>
          </rPr>
          <t xml:space="preserve">Identify the agency that will be responsible for implementing the program, practice or service. 
</t>
        </r>
        <r>
          <rPr>
            <sz val="9"/>
            <color indexed="81"/>
            <rFont val="Tahoma"/>
            <family val="2"/>
          </rPr>
          <t xml:space="preserve">
</t>
        </r>
      </text>
    </comment>
    <comment ref="F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 authorId="0" shapeId="0">
      <text>
        <r>
          <rPr>
            <sz val="9"/>
            <color indexed="81"/>
            <rFont val="Tahoma"/>
            <family val="2"/>
          </rPr>
          <t xml:space="preserve">Please describe the geographic location(s) in your county where this program, practice or service will be implemented. 
</t>
        </r>
      </text>
    </comment>
    <comment ref="H2" authorId="0" shapeId="0">
      <text>
        <r>
          <rPr>
            <sz val="10"/>
            <color indexed="81"/>
            <rFont val="Tahoma"/>
            <family val="2"/>
          </rPr>
          <t xml:space="preserve">Identify the target population for this program, practice or service. 
  </t>
        </r>
      </text>
    </comment>
    <comment ref="I2" authorId="0" shapeId="0">
      <text>
        <r>
          <rPr>
            <sz val="9"/>
            <color indexed="81"/>
            <rFont val="Tahoma"/>
            <family val="2"/>
          </rPr>
          <t xml:space="preserve">Describe your process measure targets (at least one) and how you will measure them. Be specific. 
</t>
        </r>
      </text>
    </comment>
    <comment ref="J2" authorId="1" shapeId="0">
      <text>
        <r>
          <rPr>
            <sz val="9"/>
            <color indexed="81"/>
            <rFont val="Tahoma"/>
            <family val="2"/>
          </rPr>
          <t xml:space="preserve">List at least one short-term outcome that will be measured and describe how it will be measured.
</t>
        </r>
      </text>
    </comment>
    <comment ref="K2" authorId="0" shapeId="0">
      <text>
        <r>
          <rPr>
            <sz val="9"/>
            <color indexed="81"/>
            <rFont val="Tahoma"/>
            <family val="2"/>
          </rPr>
          <t xml:space="preserve">Please describe your timeline for implementation.  
</t>
        </r>
      </text>
    </comment>
    <comment ref="L2" authorId="0" shapeId="0">
      <text>
        <r>
          <rPr>
            <sz val="10"/>
            <color indexed="81"/>
            <rFont val="Tahoma"/>
            <family val="2"/>
          </rPr>
          <t>Do sufficient resources (funding, staff, etc.) exist to implement/sustain this program, practice or service into the future?</t>
        </r>
      </text>
    </comment>
    <comment ref="C6" authorId="0" shapeId="0">
      <text>
        <r>
          <rPr>
            <sz val="10"/>
            <color indexed="81"/>
            <rFont val="Tahoma"/>
            <family val="2"/>
          </rPr>
          <t xml:space="preserve">Identify the program, practice or service you plan to implement to influence change respective to the prioritized contributing factors.
</t>
        </r>
      </text>
    </comment>
    <comment ref="D6" authorId="0" shapeId="0">
      <text>
        <r>
          <rPr>
            <sz val="9"/>
            <color indexed="81"/>
            <rFont val="Tahoma"/>
            <family val="2"/>
          </rPr>
          <t xml:space="preserve">Briefly describe the identified change strategy. Be sure to include information related to duration and dosage as necessary. 
</t>
        </r>
      </text>
    </comment>
    <comment ref="E6" authorId="0" shapeId="0">
      <text>
        <r>
          <rPr>
            <sz val="9"/>
            <color indexed="81"/>
            <rFont val="Tahoma"/>
            <family val="2"/>
          </rPr>
          <t xml:space="preserve">Identify the agency that will be responsible for implementing or managing the strategy. 
</t>
        </r>
        <r>
          <rPr>
            <sz val="9"/>
            <color indexed="81"/>
            <rFont val="Tahoma"/>
            <family val="2"/>
          </rPr>
          <t xml:space="preserve">
</t>
        </r>
      </text>
    </comment>
    <comment ref="F6" authorId="1" shapeId="0">
      <text>
        <r>
          <rPr>
            <sz val="9"/>
            <color indexed="81"/>
            <rFont val="Tahoma"/>
            <family val="2"/>
          </rPr>
          <t xml:space="preserve">Is this strategy a continuation, an expansion or a new implementation?
</t>
        </r>
        <r>
          <rPr>
            <b/>
            <sz val="9"/>
            <color indexed="81"/>
            <rFont val="Tahoma"/>
            <family val="2"/>
          </rPr>
          <t xml:space="preserve">
</t>
        </r>
        <r>
          <rPr>
            <sz val="9"/>
            <color indexed="81"/>
            <rFont val="Tahoma"/>
            <family val="2"/>
          </rPr>
          <t xml:space="preserve">
</t>
        </r>
      </text>
    </comment>
    <comment ref="G6" authorId="0" shapeId="0">
      <text>
        <r>
          <rPr>
            <sz val="9"/>
            <color indexed="81"/>
            <rFont val="Tahoma"/>
            <family val="2"/>
          </rPr>
          <t xml:space="preserve">Please describe the geographic location(s) in your county where this strategy will be implemented. 
</t>
        </r>
      </text>
    </comment>
    <comment ref="H6" authorId="0" shapeId="0">
      <text>
        <r>
          <rPr>
            <sz val="10"/>
            <color indexed="81"/>
            <rFont val="Tahoma"/>
            <family val="2"/>
          </rPr>
          <t xml:space="preserve">Identify the target population for this program, practice or service. 
  </t>
        </r>
      </text>
    </comment>
    <comment ref="I6" authorId="0" shapeId="0">
      <text>
        <r>
          <rPr>
            <sz val="9"/>
            <color indexed="81"/>
            <rFont val="Tahoma"/>
            <family val="2"/>
          </rPr>
          <t xml:space="preserve">Describe your process measure targets (at least one) and how you will measure them. Be specific. 
</t>
        </r>
      </text>
    </comment>
    <comment ref="J6" authorId="1" shapeId="0">
      <text>
        <r>
          <rPr>
            <sz val="9"/>
            <color indexed="81"/>
            <rFont val="Tahoma"/>
            <family val="2"/>
          </rPr>
          <t xml:space="preserve">List at least one short-term outcome that will be measured and describe how it will be measured.
</t>
        </r>
      </text>
    </comment>
    <comment ref="K6" authorId="0" shapeId="0">
      <text>
        <r>
          <rPr>
            <sz val="9"/>
            <color indexed="81"/>
            <rFont val="Tahoma"/>
            <family val="2"/>
          </rPr>
          <t xml:space="preserve">Please describe your timeline for implementation.  
</t>
        </r>
      </text>
    </comment>
    <comment ref="L6" authorId="0" shapeId="0">
      <text>
        <r>
          <rPr>
            <sz val="10"/>
            <color indexed="81"/>
            <rFont val="Tahoma"/>
            <family val="2"/>
          </rPr>
          <t xml:space="preserve">Do sufficient resources (funding, staff, etc.) exist to implement/sustain this strategy into the future?
</t>
        </r>
      </text>
    </comment>
    <comment ref="A19" authorId="0" shapeId="0">
      <text>
        <r>
          <rPr>
            <sz val="10"/>
            <color indexed="81"/>
            <rFont val="Tahoma"/>
            <family val="2"/>
          </rPr>
          <t xml:space="preserve">List the prioritized risk/protective factor(s)   that were identified through the NA process as impacting the problem above.
</t>
        </r>
      </text>
    </comment>
    <comment ref="C19" authorId="0" shapeId="0">
      <text>
        <r>
          <rPr>
            <sz val="10"/>
            <color indexed="81"/>
            <rFont val="Tahoma"/>
            <family val="2"/>
          </rPr>
          <t xml:space="preserve">Identify the program, practice or service you plan to implement to influence change respective to the prioritized risk/protective factor(s).
</t>
        </r>
      </text>
    </comment>
    <comment ref="D19" authorId="0" shapeId="0">
      <text>
        <r>
          <rPr>
            <sz val="9"/>
            <color indexed="81"/>
            <rFont val="Tahoma"/>
            <family val="2"/>
          </rPr>
          <t xml:space="preserve">Briefly describe the program, practice or service. Be sure to include information related to duration and dosage as necessary. 
</t>
        </r>
      </text>
    </comment>
    <comment ref="E19" authorId="0" shapeId="0">
      <text>
        <r>
          <rPr>
            <sz val="9"/>
            <color indexed="81"/>
            <rFont val="Tahoma"/>
            <family val="2"/>
          </rPr>
          <t xml:space="preserve">Identify the agency that will be responsible for implementing the program, practice or service. 
</t>
        </r>
        <r>
          <rPr>
            <sz val="9"/>
            <color indexed="81"/>
            <rFont val="Tahoma"/>
            <family val="2"/>
          </rPr>
          <t xml:space="preserve">
</t>
        </r>
      </text>
    </comment>
    <comment ref="F1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19" authorId="0" shapeId="0">
      <text>
        <r>
          <rPr>
            <sz val="9"/>
            <color indexed="81"/>
            <rFont val="Tahoma"/>
            <family val="2"/>
          </rPr>
          <t xml:space="preserve">Please describe the geographic location(s) in your county where this program, practice or service will be implemented. 
</t>
        </r>
      </text>
    </comment>
    <comment ref="H19" authorId="0" shapeId="0">
      <text>
        <r>
          <rPr>
            <sz val="10"/>
            <color indexed="81"/>
            <rFont val="Tahoma"/>
            <family val="2"/>
          </rPr>
          <t xml:space="preserve">Identify the target population for this program, practice or service. 
  </t>
        </r>
      </text>
    </comment>
    <comment ref="I19" authorId="0" shapeId="0">
      <text>
        <r>
          <rPr>
            <sz val="9"/>
            <color indexed="81"/>
            <rFont val="Tahoma"/>
            <family val="2"/>
          </rPr>
          <t xml:space="preserve">Describe your process measure targets (at least one) and how you will measure them. Be specific. 
</t>
        </r>
      </text>
    </comment>
    <comment ref="J19" authorId="1" shapeId="0">
      <text>
        <r>
          <rPr>
            <sz val="9"/>
            <color indexed="81"/>
            <rFont val="Tahoma"/>
            <family val="2"/>
          </rPr>
          <t xml:space="preserve">List at least one short-term outcome that will be measured and describe how it will be measured.
</t>
        </r>
      </text>
    </comment>
    <comment ref="K19" authorId="0" shapeId="0">
      <text>
        <r>
          <rPr>
            <sz val="9"/>
            <color indexed="81"/>
            <rFont val="Tahoma"/>
            <family val="2"/>
          </rPr>
          <t xml:space="preserve">Please describe your timeline for implementation.  
</t>
        </r>
      </text>
    </comment>
    <comment ref="L19" authorId="0" shapeId="0">
      <text>
        <r>
          <rPr>
            <sz val="10"/>
            <color indexed="81"/>
            <rFont val="Tahoma"/>
            <family val="2"/>
          </rPr>
          <t>Do sufficient resources (funding, staff, etc.) exist to implement/sustain this program, practice or service into the future?</t>
        </r>
      </text>
    </comment>
    <comment ref="C23" authorId="0" shapeId="0">
      <text>
        <r>
          <rPr>
            <sz val="10"/>
            <color indexed="81"/>
            <rFont val="Tahoma"/>
            <family val="2"/>
          </rPr>
          <t xml:space="preserve">Identify the program, practice or service you plan to implement to influence change respective to the prioritized contributing factors.
</t>
        </r>
      </text>
    </comment>
    <comment ref="D23" authorId="0" shapeId="0">
      <text>
        <r>
          <rPr>
            <sz val="9"/>
            <color indexed="81"/>
            <rFont val="Tahoma"/>
            <family val="2"/>
          </rPr>
          <t xml:space="preserve">Briefly describe the identified change strategy. Be sure to include information related to duration and dosage as necessary. 
</t>
        </r>
      </text>
    </comment>
    <comment ref="E23" authorId="0" shapeId="0">
      <text>
        <r>
          <rPr>
            <sz val="9"/>
            <color indexed="81"/>
            <rFont val="Tahoma"/>
            <family val="2"/>
          </rPr>
          <t xml:space="preserve">Identify the agency that will be responsible for implementing or managing the strategy. 
</t>
        </r>
        <r>
          <rPr>
            <sz val="9"/>
            <color indexed="81"/>
            <rFont val="Tahoma"/>
            <family val="2"/>
          </rPr>
          <t xml:space="preserve">
</t>
        </r>
      </text>
    </comment>
    <comment ref="F23" authorId="1" shapeId="0">
      <text>
        <r>
          <rPr>
            <sz val="9"/>
            <color indexed="81"/>
            <rFont val="Tahoma"/>
            <family val="2"/>
          </rPr>
          <t xml:space="preserve">Is this strategy a continuation, an expansion or a new implementation?
</t>
        </r>
        <r>
          <rPr>
            <b/>
            <sz val="9"/>
            <color indexed="81"/>
            <rFont val="Tahoma"/>
            <family val="2"/>
          </rPr>
          <t xml:space="preserve">
</t>
        </r>
        <r>
          <rPr>
            <sz val="9"/>
            <color indexed="81"/>
            <rFont val="Tahoma"/>
            <family val="2"/>
          </rPr>
          <t xml:space="preserve">
</t>
        </r>
      </text>
    </comment>
    <comment ref="G23" authorId="0" shapeId="0">
      <text>
        <r>
          <rPr>
            <sz val="9"/>
            <color indexed="81"/>
            <rFont val="Tahoma"/>
            <family val="2"/>
          </rPr>
          <t xml:space="preserve">Please describe the geographic location(s) in your county where this strategy will be implemented. 
</t>
        </r>
      </text>
    </comment>
    <comment ref="H23" authorId="0" shapeId="0">
      <text>
        <r>
          <rPr>
            <sz val="10"/>
            <color indexed="81"/>
            <rFont val="Tahoma"/>
            <family val="2"/>
          </rPr>
          <t xml:space="preserve">Identify the target population for this program, practice or service. 
  </t>
        </r>
      </text>
    </comment>
    <comment ref="I23" authorId="0" shapeId="0">
      <text>
        <r>
          <rPr>
            <sz val="9"/>
            <color indexed="81"/>
            <rFont val="Tahoma"/>
            <family val="2"/>
          </rPr>
          <t xml:space="preserve">Describe your process measure targets (at least one) and how you will measure them. Be specific. 
</t>
        </r>
      </text>
    </comment>
    <comment ref="J23" authorId="1" shapeId="0">
      <text>
        <r>
          <rPr>
            <sz val="9"/>
            <color indexed="81"/>
            <rFont val="Tahoma"/>
            <family val="2"/>
          </rPr>
          <t xml:space="preserve">List at least one short-term outcome that will be measured and describe how it will be measured.
</t>
        </r>
      </text>
    </comment>
    <comment ref="K23" authorId="0" shapeId="0">
      <text>
        <r>
          <rPr>
            <sz val="9"/>
            <color indexed="81"/>
            <rFont val="Tahoma"/>
            <family val="2"/>
          </rPr>
          <t xml:space="preserve">Please describe your timeline for implementation.  
</t>
        </r>
      </text>
    </comment>
    <comment ref="L23" authorId="0" shapeId="0">
      <text>
        <r>
          <rPr>
            <sz val="10"/>
            <color indexed="81"/>
            <rFont val="Tahoma"/>
            <family val="2"/>
          </rPr>
          <t xml:space="preserve">Do sufficient resources (funding, staff, etc.) exist to implement/sustain this strategy into the future?
</t>
        </r>
      </text>
    </comment>
    <comment ref="A36" authorId="0" shapeId="0">
      <text>
        <r>
          <rPr>
            <sz val="10"/>
            <color indexed="81"/>
            <rFont val="Tahoma"/>
            <family val="2"/>
          </rPr>
          <t xml:space="preserve">List the prioritized risk/protective factor(s)   that were identified through the NA process as impacting the problem above.
</t>
        </r>
      </text>
    </comment>
    <comment ref="C36" authorId="0" shapeId="0">
      <text>
        <r>
          <rPr>
            <sz val="10"/>
            <color indexed="81"/>
            <rFont val="Tahoma"/>
            <family val="2"/>
          </rPr>
          <t xml:space="preserve">Identify the program, practice or service you plan to implement to influence change respective to the prioritized risk/protective factor(s).
</t>
        </r>
      </text>
    </comment>
    <comment ref="D36" authorId="0" shapeId="0">
      <text>
        <r>
          <rPr>
            <sz val="9"/>
            <color indexed="81"/>
            <rFont val="Tahoma"/>
            <family val="2"/>
          </rPr>
          <t xml:space="preserve">Briefly describe the program, practice or service. Be sure to include information related to duration and dosage as necessary. 
</t>
        </r>
      </text>
    </comment>
    <comment ref="E36" authorId="0" shapeId="0">
      <text>
        <r>
          <rPr>
            <sz val="9"/>
            <color indexed="81"/>
            <rFont val="Tahoma"/>
            <family val="2"/>
          </rPr>
          <t xml:space="preserve">Identify the agency that will be responsible for implementing the program, practice or service. 
</t>
        </r>
        <r>
          <rPr>
            <sz val="9"/>
            <color indexed="81"/>
            <rFont val="Tahoma"/>
            <family val="2"/>
          </rPr>
          <t xml:space="preserve">
</t>
        </r>
      </text>
    </comment>
    <comment ref="F36"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36" authorId="0" shapeId="0">
      <text>
        <r>
          <rPr>
            <sz val="9"/>
            <color indexed="81"/>
            <rFont val="Tahoma"/>
            <family val="2"/>
          </rPr>
          <t xml:space="preserve">Please describe the geographic location(s) in your county where this program, practice or service will be implemented. 
</t>
        </r>
      </text>
    </comment>
    <comment ref="H36" authorId="0" shapeId="0">
      <text>
        <r>
          <rPr>
            <sz val="10"/>
            <color indexed="81"/>
            <rFont val="Tahoma"/>
            <family val="2"/>
          </rPr>
          <t xml:space="preserve">Identify the target population for this program, practice or service. 
  </t>
        </r>
      </text>
    </comment>
    <comment ref="I36" authorId="0" shapeId="0">
      <text>
        <r>
          <rPr>
            <sz val="9"/>
            <color indexed="81"/>
            <rFont val="Tahoma"/>
            <family val="2"/>
          </rPr>
          <t xml:space="preserve">Describe your process measure targets (at least one) and how you will measure them. Be specific. 
</t>
        </r>
      </text>
    </comment>
    <comment ref="J36" authorId="1" shapeId="0">
      <text>
        <r>
          <rPr>
            <sz val="9"/>
            <color indexed="81"/>
            <rFont val="Tahoma"/>
            <family val="2"/>
          </rPr>
          <t xml:space="preserve">List at least one short-term outcome that will be measured and describe how it will be measured.
</t>
        </r>
      </text>
    </comment>
    <comment ref="K36" authorId="0" shapeId="0">
      <text>
        <r>
          <rPr>
            <sz val="9"/>
            <color indexed="81"/>
            <rFont val="Tahoma"/>
            <family val="2"/>
          </rPr>
          <t xml:space="preserve">Please describe your timeline for implementation.  
</t>
        </r>
      </text>
    </comment>
    <comment ref="L36" authorId="0" shapeId="0">
      <text>
        <r>
          <rPr>
            <sz val="10"/>
            <color indexed="81"/>
            <rFont val="Tahoma"/>
            <family val="2"/>
          </rPr>
          <t>Do sufficient resources (funding, staff, etc.) exist to implement/sustain this program, practice or service into the future?</t>
        </r>
      </text>
    </comment>
    <comment ref="C40" authorId="0" shapeId="0">
      <text>
        <r>
          <rPr>
            <sz val="10"/>
            <color indexed="81"/>
            <rFont val="Tahoma"/>
            <family val="2"/>
          </rPr>
          <t xml:space="preserve">Identify the program, practice or service you plan to implement to influence change respective to the prioritized contributing factors.
</t>
        </r>
      </text>
    </comment>
    <comment ref="D40" authorId="0" shapeId="0">
      <text>
        <r>
          <rPr>
            <sz val="9"/>
            <color indexed="81"/>
            <rFont val="Tahoma"/>
            <family val="2"/>
          </rPr>
          <t xml:space="preserve">Briefly describe the identified change strategy. Be sure to include information related to duration and dosage as necessary. 
</t>
        </r>
      </text>
    </comment>
    <comment ref="E40" authorId="0" shapeId="0">
      <text>
        <r>
          <rPr>
            <sz val="9"/>
            <color indexed="81"/>
            <rFont val="Tahoma"/>
            <family val="2"/>
          </rPr>
          <t xml:space="preserve">Identify the agency that will be responsible for implementing or managing the strategy. 
</t>
        </r>
        <r>
          <rPr>
            <sz val="9"/>
            <color indexed="81"/>
            <rFont val="Tahoma"/>
            <family val="2"/>
          </rPr>
          <t xml:space="preserve">
</t>
        </r>
      </text>
    </comment>
    <comment ref="F40" authorId="1" shapeId="0">
      <text>
        <r>
          <rPr>
            <sz val="9"/>
            <color indexed="81"/>
            <rFont val="Tahoma"/>
            <family val="2"/>
          </rPr>
          <t xml:space="preserve">Is this strategy a continuation, an expansion or a new implementation?
</t>
        </r>
        <r>
          <rPr>
            <b/>
            <sz val="9"/>
            <color indexed="81"/>
            <rFont val="Tahoma"/>
            <family val="2"/>
          </rPr>
          <t xml:space="preserve">
</t>
        </r>
        <r>
          <rPr>
            <sz val="9"/>
            <color indexed="81"/>
            <rFont val="Tahoma"/>
            <family val="2"/>
          </rPr>
          <t xml:space="preserve">
</t>
        </r>
      </text>
    </comment>
    <comment ref="G40" authorId="0" shapeId="0">
      <text>
        <r>
          <rPr>
            <sz val="9"/>
            <color indexed="81"/>
            <rFont val="Tahoma"/>
            <family val="2"/>
          </rPr>
          <t xml:space="preserve">Please describe the geographic location(s) in your county where this strategy will be implemented. 
</t>
        </r>
      </text>
    </comment>
    <comment ref="H40" authorId="0" shapeId="0">
      <text>
        <r>
          <rPr>
            <sz val="10"/>
            <color indexed="81"/>
            <rFont val="Tahoma"/>
            <family val="2"/>
          </rPr>
          <t xml:space="preserve">Identify the target population for this program, practice or service. 
  </t>
        </r>
      </text>
    </comment>
    <comment ref="I40" authorId="0" shapeId="0">
      <text>
        <r>
          <rPr>
            <sz val="9"/>
            <color indexed="81"/>
            <rFont val="Tahoma"/>
            <family val="2"/>
          </rPr>
          <t xml:space="preserve">Describe your process measure targets (at least one) and how you will measure them. Be specific. 
</t>
        </r>
      </text>
    </comment>
    <comment ref="J40" authorId="1" shapeId="0">
      <text>
        <r>
          <rPr>
            <sz val="9"/>
            <color indexed="81"/>
            <rFont val="Tahoma"/>
            <family val="2"/>
          </rPr>
          <t xml:space="preserve">List at least one short-term outcome that will be measured and describe how it will be measured.
</t>
        </r>
      </text>
    </comment>
    <comment ref="K40" authorId="0" shapeId="0">
      <text>
        <r>
          <rPr>
            <sz val="9"/>
            <color indexed="81"/>
            <rFont val="Tahoma"/>
            <family val="2"/>
          </rPr>
          <t xml:space="preserve">Please describe your timeline for implementation.  
</t>
        </r>
      </text>
    </comment>
    <comment ref="L40" authorId="0" shapeId="0">
      <text>
        <r>
          <rPr>
            <sz val="10"/>
            <color indexed="81"/>
            <rFont val="Tahoma"/>
            <family val="2"/>
          </rPr>
          <t xml:space="preserve">Do sufficient resources (funding, staff, etc.) exist to implement/sustain this strategy into the future?
</t>
        </r>
      </text>
    </comment>
  </commentList>
</comments>
</file>

<file path=xl/comments15.xml><?xml version="1.0" encoding="utf-8"?>
<comments xmlns="http://schemas.openxmlformats.org/spreadsheetml/2006/main">
  <authors>
    <author>Kristopher Glunt</author>
    <author>ktglunt</author>
  </authors>
  <commentList>
    <comment ref="A2" authorId="0" shapeId="0">
      <text>
        <r>
          <rPr>
            <sz val="10"/>
            <color indexed="81"/>
            <rFont val="Tahoma"/>
            <family val="2"/>
          </rPr>
          <t xml:space="preserve">List the prioritized risk/protective factor(s)   that were identified through the NA process as impacting the problem above.
</t>
        </r>
      </text>
    </comment>
    <comment ref="C2" authorId="0" shapeId="0">
      <text>
        <r>
          <rPr>
            <sz val="10"/>
            <color indexed="81"/>
            <rFont val="Tahoma"/>
            <family val="2"/>
          </rPr>
          <t xml:space="preserve">Identify the program, practice or service you plan to implement to influence change respective to the prioritized risk/protective factor(s).
</t>
        </r>
      </text>
    </comment>
    <comment ref="D2" authorId="0" shapeId="0">
      <text>
        <r>
          <rPr>
            <sz val="9"/>
            <color indexed="81"/>
            <rFont val="Tahoma"/>
            <family val="2"/>
          </rPr>
          <t xml:space="preserve">Briefly describe the program, practice or service. Be sure to include information related to duration and dosage as necessary. 
</t>
        </r>
      </text>
    </comment>
    <comment ref="E2" authorId="0" shapeId="0">
      <text>
        <r>
          <rPr>
            <sz val="9"/>
            <color indexed="81"/>
            <rFont val="Tahoma"/>
            <family val="2"/>
          </rPr>
          <t xml:space="preserve">Identify the agency that will be responsible for implementing the program, practice or service. 
</t>
        </r>
        <r>
          <rPr>
            <sz val="9"/>
            <color indexed="81"/>
            <rFont val="Tahoma"/>
            <family val="2"/>
          </rPr>
          <t xml:space="preserve">
</t>
        </r>
      </text>
    </comment>
    <comment ref="F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 authorId="0" shapeId="0">
      <text>
        <r>
          <rPr>
            <sz val="9"/>
            <color indexed="81"/>
            <rFont val="Tahoma"/>
            <family val="2"/>
          </rPr>
          <t xml:space="preserve">Please describe the geographic location(s) in your county where this program, practice or service will be implemented. 
</t>
        </r>
      </text>
    </comment>
    <comment ref="H2" authorId="0" shapeId="0">
      <text>
        <r>
          <rPr>
            <sz val="10"/>
            <color indexed="81"/>
            <rFont val="Tahoma"/>
            <family val="2"/>
          </rPr>
          <t xml:space="preserve">Identify the target population for this program, practice or service. 
  </t>
        </r>
      </text>
    </comment>
    <comment ref="I2" authorId="0" shapeId="0">
      <text>
        <r>
          <rPr>
            <sz val="9"/>
            <color indexed="81"/>
            <rFont val="Tahoma"/>
            <family val="2"/>
          </rPr>
          <t xml:space="preserve">Describe your process measure targets (at least one) and how you will measure them. Be specific. 
</t>
        </r>
      </text>
    </comment>
    <comment ref="J2" authorId="1" shapeId="0">
      <text>
        <r>
          <rPr>
            <sz val="9"/>
            <color indexed="81"/>
            <rFont val="Tahoma"/>
            <family val="2"/>
          </rPr>
          <t xml:space="preserve">List at least one short-term outcome that will be measured and describe how it will be measured.
</t>
        </r>
      </text>
    </comment>
    <comment ref="K2" authorId="0" shapeId="0">
      <text>
        <r>
          <rPr>
            <sz val="9"/>
            <color indexed="81"/>
            <rFont val="Tahoma"/>
            <family val="2"/>
          </rPr>
          <t xml:space="preserve">Please describe your timeline for implementation.  
</t>
        </r>
      </text>
    </comment>
    <comment ref="L2" authorId="0" shapeId="0">
      <text>
        <r>
          <rPr>
            <sz val="10"/>
            <color indexed="81"/>
            <rFont val="Tahoma"/>
            <family val="2"/>
          </rPr>
          <t>Do sufficient resources (funding, staff, etc.) exist to implement/sustain this program, practice or service into the future?</t>
        </r>
      </text>
    </comment>
    <comment ref="C6" authorId="0" shapeId="0">
      <text>
        <r>
          <rPr>
            <sz val="10"/>
            <color indexed="81"/>
            <rFont val="Tahoma"/>
            <family val="2"/>
          </rPr>
          <t xml:space="preserve">Identify the program, practice or service you plan to implement to influence change respective to the prioritized contributing factors.
</t>
        </r>
      </text>
    </comment>
    <comment ref="D6" authorId="0" shapeId="0">
      <text>
        <r>
          <rPr>
            <sz val="9"/>
            <color indexed="81"/>
            <rFont val="Tahoma"/>
            <family val="2"/>
          </rPr>
          <t xml:space="preserve">Briefly describe the identified change strategy. Be sure to include information related to duration and dosage as necessary. 
</t>
        </r>
      </text>
    </comment>
    <comment ref="E6" authorId="0" shapeId="0">
      <text>
        <r>
          <rPr>
            <sz val="9"/>
            <color indexed="81"/>
            <rFont val="Tahoma"/>
            <family val="2"/>
          </rPr>
          <t xml:space="preserve">Identify the agency that will be responsible for implementing or managing the strategy. 
</t>
        </r>
        <r>
          <rPr>
            <sz val="9"/>
            <color indexed="81"/>
            <rFont val="Tahoma"/>
            <family val="2"/>
          </rPr>
          <t xml:space="preserve">
</t>
        </r>
      </text>
    </comment>
    <comment ref="F6" authorId="1" shapeId="0">
      <text>
        <r>
          <rPr>
            <sz val="9"/>
            <color indexed="81"/>
            <rFont val="Tahoma"/>
            <family val="2"/>
          </rPr>
          <t xml:space="preserve">Is this strategy a continuation, an expansion or a new implementation?
</t>
        </r>
        <r>
          <rPr>
            <b/>
            <sz val="9"/>
            <color indexed="81"/>
            <rFont val="Tahoma"/>
            <family val="2"/>
          </rPr>
          <t xml:space="preserve">
</t>
        </r>
        <r>
          <rPr>
            <sz val="9"/>
            <color indexed="81"/>
            <rFont val="Tahoma"/>
            <family val="2"/>
          </rPr>
          <t xml:space="preserve">
</t>
        </r>
      </text>
    </comment>
    <comment ref="G6" authorId="0" shapeId="0">
      <text>
        <r>
          <rPr>
            <sz val="9"/>
            <color indexed="81"/>
            <rFont val="Tahoma"/>
            <family val="2"/>
          </rPr>
          <t xml:space="preserve">Please describe the geographic location(s) in your county where this strategy will be implemented. 
</t>
        </r>
      </text>
    </comment>
    <comment ref="H6" authorId="0" shapeId="0">
      <text>
        <r>
          <rPr>
            <sz val="10"/>
            <color indexed="81"/>
            <rFont val="Tahoma"/>
            <family val="2"/>
          </rPr>
          <t xml:space="preserve">Identify the target population for this program, practice or service. 
  </t>
        </r>
      </text>
    </comment>
    <comment ref="I6" authorId="0" shapeId="0">
      <text>
        <r>
          <rPr>
            <sz val="9"/>
            <color indexed="81"/>
            <rFont val="Tahoma"/>
            <family val="2"/>
          </rPr>
          <t xml:space="preserve">Describe your process measure targets (at least one) and how you will measure them. Be specific. 
</t>
        </r>
      </text>
    </comment>
    <comment ref="J6" authorId="1" shapeId="0">
      <text>
        <r>
          <rPr>
            <sz val="9"/>
            <color indexed="81"/>
            <rFont val="Tahoma"/>
            <family val="2"/>
          </rPr>
          <t xml:space="preserve">List at least one short-term outcome that will be measured and describe how it will be measured.
</t>
        </r>
      </text>
    </comment>
    <comment ref="K6" authorId="0" shapeId="0">
      <text>
        <r>
          <rPr>
            <sz val="9"/>
            <color indexed="81"/>
            <rFont val="Tahoma"/>
            <family val="2"/>
          </rPr>
          <t xml:space="preserve">Please describe your timeline for implementation.  
</t>
        </r>
      </text>
    </comment>
    <comment ref="L6" authorId="0" shapeId="0">
      <text>
        <r>
          <rPr>
            <sz val="10"/>
            <color indexed="81"/>
            <rFont val="Tahoma"/>
            <family val="2"/>
          </rPr>
          <t xml:space="preserve">Do sufficient resources (funding, staff, etc.) exist to implement/sustain this strategy into the future?
</t>
        </r>
      </text>
    </comment>
    <comment ref="A19" authorId="0" shapeId="0">
      <text>
        <r>
          <rPr>
            <sz val="10"/>
            <color indexed="81"/>
            <rFont val="Tahoma"/>
            <family val="2"/>
          </rPr>
          <t xml:space="preserve">List the prioritized risk/protective factor(s)   that were identified through the NA process as impacting the problem above.
</t>
        </r>
      </text>
    </comment>
    <comment ref="C19" authorId="0" shapeId="0">
      <text>
        <r>
          <rPr>
            <sz val="10"/>
            <color indexed="81"/>
            <rFont val="Tahoma"/>
            <family val="2"/>
          </rPr>
          <t xml:space="preserve">Identify the program, practice or service you plan to implement to influence change respective to the prioritized risk/protective factor(s).
</t>
        </r>
      </text>
    </comment>
    <comment ref="D19" authorId="0" shapeId="0">
      <text>
        <r>
          <rPr>
            <sz val="9"/>
            <color indexed="81"/>
            <rFont val="Tahoma"/>
            <family val="2"/>
          </rPr>
          <t xml:space="preserve">Briefly describe the program, practice or service. Be sure to include information related to duration and dosage as necessary. 
</t>
        </r>
      </text>
    </comment>
    <comment ref="E19" authorId="0" shapeId="0">
      <text>
        <r>
          <rPr>
            <sz val="9"/>
            <color indexed="81"/>
            <rFont val="Tahoma"/>
            <family val="2"/>
          </rPr>
          <t xml:space="preserve">Identify the agency that will be responsible for implementing the program, practice or service. 
</t>
        </r>
        <r>
          <rPr>
            <sz val="9"/>
            <color indexed="81"/>
            <rFont val="Tahoma"/>
            <family val="2"/>
          </rPr>
          <t xml:space="preserve">
</t>
        </r>
      </text>
    </comment>
    <comment ref="F1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19" authorId="0" shapeId="0">
      <text>
        <r>
          <rPr>
            <sz val="9"/>
            <color indexed="81"/>
            <rFont val="Tahoma"/>
            <family val="2"/>
          </rPr>
          <t xml:space="preserve">Please describe the geographic location(s) in your county where this program, practice or service will be implemented. 
</t>
        </r>
      </text>
    </comment>
    <comment ref="H19" authorId="0" shapeId="0">
      <text>
        <r>
          <rPr>
            <sz val="10"/>
            <color indexed="81"/>
            <rFont val="Tahoma"/>
            <family val="2"/>
          </rPr>
          <t xml:space="preserve">Identify the target population for this program, practice or service. 
  </t>
        </r>
      </text>
    </comment>
    <comment ref="I19" authorId="0" shapeId="0">
      <text>
        <r>
          <rPr>
            <sz val="9"/>
            <color indexed="81"/>
            <rFont val="Tahoma"/>
            <family val="2"/>
          </rPr>
          <t xml:space="preserve">Describe your process measure targets (at least one) and how you will measure them. Be specific. 
</t>
        </r>
      </text>
    </comment>
    <comment ref="J19" authorId="1" shapeId="0">
      <text>
        <r>
          <rPr>
            <sz val="9"/>
            <color indexed="81"/>
            <rFont val="Tahoma"/>
            <family val="2"/>
          </rPr>
          <t xml:space="preserve">List at least one short-term outcome that will be measured and describe how it will be measured.
</t>
        </r>
      </text>
    </comment>
    <comment ref="K19" authorId="0" shapeId="0">
      <text>
        <r>
          <rPr>
            <sz val="9"/>
            <color indexed="81"/>
            <rFont val="Tahoma"/>
            <family val="2"/>
          </rPr>
          <t xml:space="preserve">Please describe your timeline for implementation.  
</t>
        </r>
      </text>
    </comment>
    <comment ref="L19" authorId="0" shapeId="0">
      <text>
        <r>
          <rPr>
            <sz val="10"/>
            <color indexed="81"/>
            <rFont val="Tahoma"/>
            <family val="2"/>
          </rPr>
          <t>Do sufficient resources (funding, staff, etc.) exist to implement/sustain this program, practice or service into the future?</t>
        </r>
      </text>
    </comment>
    <comment ref="C23" authorId="0" shapeId="0">
      <text>
        <r>
          <rPr>
            <sz val="10"/>
            <color indexed="81"/>
            <rFont val="Tahoma"/>
            <family val="2"/>
          </rPr>
          <t xml:space="preserve">Identify the program, practice or service you plan to implement to influence change respective to the prioritized contributing factors.
</t>
        </r>
      </text>
    </comment>
    <comment ref="D23" authorId="0" shapeId="0">
      <text>
        <r>
          <rPr>
            <sz val="9"/>
            <color indexed="81"/>
            <rFont val="Tahoma"/>
            <family val="2"/>
          </rPr>
          <t xml:space="preserve">Briefly describe the identified change strategy. Be sure to include information related to duration and dosage as necessary. 
</t>
        </r>
      </text>
    </comment>
    <comment ref="E23" authorId="0" shapeId="0">
      <text>
        <r>
          <rPr>
            <sz val="9"/>
            <color indexed="81"/>
            <rFont val="Tahoma"/>
            <family val="2"/>
          </rPr>
          <t xml:space="preserve">Identify the agency that will be responsible for implementing or managing the strategy. 
</t>
        </r>
        <r>
          <rPr>
            <sz val="9"/>
            <color indexed="81"/>
            <rFont val="Tahoma"/>
            <family val="2"/>
          </rPr>
          <t xml:space="preserve">
</t>
        </r>
      </text>
    </comment>
    <comment ref="F23" authorId="1" shapeId="0">
      <text>
        <r>
          <rPr>
            <sz val="9"/>
            <color indexed="81"/>
            <rFont val="Tahoma"/>
            <family val="2"/>
          </rPr>
          <t xml:space="preserve">Is this strategy a continuation, an expansion or a new implementation?
</t>
        </r>
        <r>
          <rPr>
            <b/>
            <sz val="9"/>
            <color indexed="81"/>
            <rFont val="Tahoma"/>
            <family val="2"/>
          </rPr>
          <t xml:space="preserve">
</t>
        </r>
        <r>
          <rPr>
            <sz val="9"/>
            <color indexed="81"/>
            <rFont val="Tahoma"/>
            <family val="2"/>
          </rPr>
          <t xml:space="preserve">
</t>
        </r>
      </text>
    </comment>
    <comment ref="G23" authorId="0" shapeId="0">
      <text>
        <r>
          <rPr>
            <sz val="9"/>
            <color indexed="81"/>
            <rFont val="Tahoma"/>
            <family val="2"/>
          </rPr>
          <t xml:space="preserve">Please describe the geographic location(s) in your county where this strategy will be implemented. 
</t>
        </r>
      </text>
    </comment>
    <comment ref="H23" authorId="0" shapeId="0">
      <text>
        <r>
          <rPr>
            <sz val="10"/>
            <color indexed="81"/>
            <rFont val="Tahoma"/>
            <family val="2"/>
          </rPr>
          <t xml:space="preserve">Identify the target population for this program, practice or service. 
  </t>
        </r>
      </text>
    </comment>
    <comment ref="I23" authorId="0" shapeId="0">
      <text>
        <r>
          <rPr>
            <sz val="9"/>
            <color indexed="81"/>
            <rFont val="Tahoma"/>
            <family val="2"/>
          </rPr>
          <t xml:space="preserve">Describe your process measure targets (at least one) and how you will measure them. Be specific. 
</t>
        </r>
      </text>
    </comment>
    <comment ref="J23" authorId="1" shapeId="0">
      <text>
        <r>
          <rPr>
            <sz val="9"/>
            <color indexed="81"/>
            <rFont val="Tahoma"/>
            <family val="2"/>
          </rPr>
          <t xml:space="preserve">List at least one short-term outcome that will be measured and describe how it will be measured.
</t>
        </r>
      </text>
    </comment>
    <comment ref="K23" authorId="0" shapeId="0">
      <text>
        <r>
          <rPr>
            <sz val="9"/>
            <color indexed="81"/>
            <rFont val="Tahoma"/>
            <family val="2"/>
          </rPr>
          <t xml:space="preserve">Please describe your timeline for implementation.  
</t>
        </r>
      </text>
    </comment>
    <comment ref="L23" authorId="0" shapeId="0">
      <text>
        <r>
          <rPr>
            <sz val="10"/>
            <color indexed="81"/>
            <rFont val="Tahoma"/>
            <family val="2"/>
          </rPr>
          <t xml:space="preserve">Do sufficient resources (funding, staff, etc.) exist to implement/sustain this strategy into the future?
</t>
        </r>
      </text>
    </comment>
    <comment ref="A36" authorId="0" shapeId="0">
      <text>
        <r>
          <rPr>
            <sz val="10"/>
            <color indexed="81"/>
            <rFont val="Tahoma"/>
            <family val="2"/>
          </rPr>
          <t xml:space="preserve">List the prioritized risk/protective factor(s)   that were identified through the NA process as impacting the problem above.
</t>
        </r>
      </text>
    </comment>
    <comment ref="C36" authorId="0" shapeId="0">
      <text>
        <r>
          <rPr>
            <sz val="10"/>
            <color indexed="81"/>
            <rFont val="Tahoma"/>
            <family val="2"/>
          </rPr>
          <t xml:space="preserve">Identify the program, practice or service you plan to implement to influence change respective to the prioritized risk/protective factor(s).
</t>
        </r>
      </text>
    </comment>
    <comment ref="D36" authorId="0" shapeId="0">
      <text>
        <r>
          <rPr>
            <sz val="9"/>
            <color indexed="81"/>
            <rFont val="Tahoma"/>
            <family val="2"/>
          </rPr>
          <t xml:space="preserve">Briefly describe the program, practice or service. Be sure to include information related to duration and dosage as necessary. 
</t>
        </r>
      </text>
    </comment>
    <comment ref="E36" authorId="0" shapeId="0">
      <text>
        <r>
          <rPr>
            <sz val="9"/>
            <color indexed="81"/>
            <rFont val="Tahoma"/>
            <family val="2"/>
          </rPr>
          <t xml:space="preserve">Identify the agency that will be responsible for implementing the program, practice or service. 
</t>
        </r>
        <r>
          <rPr>
            <sz val="9"/>
            <color indexed="81"/>
            <rFont val="Tahoma"/>
            <family val="2"/>
          </rPr>
          <t xml:space="preserve">
</t>
        </r>
      </text>
    </comment>
    <comment ref="F36"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36" authorId="0" shapeId="0">
      <text>
        <r>
          <rPr>
            <sz val="9"/>
            <color indexed="81"/>
            <rFont val="Tahoma"/>
            <family val="2"/>
          </rPr>
          <t xml:space="preserve">Please describe the geographic location(s) in your county where this program, practice or service will be implemented. 
</t>
        </r>
      </text>
    </comment>
    <comment ref="H36" authorId="0" shapeId="0">
      <text>
        <r>
          <rPr>
            <sz val="10"/>
            <color indexed="81"/>
            <rFont val="Tahoma"/>
            <family val="2"/>
          </rPr>
          <t xml:space="preserve">Identify the target population for this program, practice or service. 
  </t>
        </r>
      </text>
    </comment>
    <comment ref="I36" authorId="0" shapeId="0">
      <text>
        <r>
          <rPr>
            <sz val="9"/>
            <color indexed="81"/>
            <rFont val="Tahoma"/>
            <family val="2"/>
          </rPr>
          <t xml:space="preserve">Describe your process measure targets (at least one) and how you will measure them. Be specific. 
</t>
        </r>
      </text>
    </comment>
    <comment ref="J36" authorId="1" shapeId="0">
      <text>
        <r>
          <rPr>
            <sz val="9"/>
            <color indexed="81"/>
            <rFont val="Tahoma"/>
            <family val="2"/>
          </rPr>
          <t xml:space="preserve">List at least one short-term outcome that will be measured and describe how it will be measured.
</t>
        </r>
      </text>
    </comment>
    <comment ref="K36" authorId="0" shapeId="0">
      <text>
        <r>
          <rPr>
            <sz val="9"/>
            <color indexed="81"/>
            <rFont val="Tahoma"/>
            <family val="2"/>
          </rPr>
          <t xml:space="preserve">Please describe your timeline for implementation.  
</t>
        </r>
      </text>
    </comment>
    <comment ref="L36" authorId="0" shapeId="0">
      <text>
        <r>
          <rPr>
            <sz val="10"/>
            <color indexed="81"/>
            <rFont val="Tahoma"/>
            <family val="2"/>
          </rPr>
          <t>Do sufficient resources (funding, staff, etc.) exist to implement/sustain this program, practice or service into the future?</t>
        </r>
      </text>
    </comment>
    <comment ref="C40" authorId="0" shapeId="0">
      <text>
        <r>
          <rPr>
            <sz val="10"/>
            <color indexed="81"/>
            <rFont val="Tahoma"/>
            <family val="2"/>
          </rPr>
          <t xml:space="preserve">Identify the program, practice or service you plan to implement to influence change respective to the prioritized contributing factors.
</t>
        </r>
      </text>
    </comment>
    <comment ref="D40" authorId="0" shapeId="0">
      <text>
        <r>
          <rPr>
            <sz val="9"/>
            <color indexed="81"/>
            <rFont val="Tahoma"/>
            <family val="2"/>
          </rPr>
          <t xml:space="preserve">Briefly describe the identified change strategy. Be sure to include information related to duration and dosage as necessary. 
</t>
        </r>
      </text>
    </comment>
    <comment ref="E40" authorId="0" shapeId="0">
      <text>
        <r>
          <rPr>
            <sz val="9"/>
            <color indexed="81"/>
            <rFont val="Tahoma"/>
            <family val="2"/>
          </rPr>
          <t xml:space="preserve">Identify the agency that will be responsible for implementing or managing the strategy. 
</t>
        </r>
        <r>
          <rPr>
            <sz val="9"/>
            <color indexed="81"/>
            <rFont val="Tahoma"/>
            <family val="2"/>
          </rPr>
          <t xml:space="preserve">
</t>
        </r>
      </text>
    </comment>
    <comment ref="F40" authorId="1" shapeId="0">
      <text>
        <r>
          <rPr>
            <sz val="9"/>
            <color indexed="81"/>
            <rFont val="Tahoma"/>
            <family val="2"/>
          </rPr>
          <t xml:space="preserve">Is this strategy a continuation, an expansion or a new implementation?
</t>
        </r>
        <r>
          <rPr>
            <b/>
            <sz val="9"/>
            <color indexed="81"/>
            <rFont val="Tahoma"/>
            <family val="2"/>
          </rPr>
          <t xml:space="preserve">
</t>
        </r>
        <r>
          <rPr>
            <sz val="9"/>
            <color indexed="81"/>
            <rFont val="Tahoma"/>
            <family val="2"/>
          </rPr>
          <t xml:space="preserve">
</t>
        </r>
      </text>
    </comment>
    <comment ref="G40" authorId="0" shapeId="0">
      <text>
        <r>
          <rPr>
            <sz val="9"/>
            <color indexed="81"/>
            <rFont val="Tahoma"/>
            <family val="2"/>
          </rPr>
          <t xml:space="preserve">Please describe the geographic location(s) in your county where this strategy will be implemented. 
</t>
        </r>
      </text>
    </comment>
    <comment ref="H40" authorId="0" shapeId="0">
      <text>
        <r>
          <rPr>
            <sz val="10"/>
            <color indexed="81"/>
            <rFont val="Tahoma"/>
            <family val="2"/>
          </rPr>
          <t xml:space="preserve">Identify the target population for this program, practice or service. 
  </t>
        </r>
      </text>
    </comment>
    <comment ref="I40" authorId="0" shapeId="0">
      <text>
        <r>
          <rPr>
            <sz val="9"/>
            <color indexed="81"/>
            <rFont val="Tahoma"/>
            <family val="2"/>
          </rPr>
          <t xml:space="preserve">Describe your process measure targets (at least one) and how you will measure them. Be specific. 
</t>
        </r>
      </text>
    </comment>
    <comment ref="J40" authorId="1" shapeId="0">
      <text>
        <r>
          <rPr>
            <sz val="9"/>
            <color indexed="81"/>
            <rFont val="Tahoma"/>
            <family val="2"/>
          </rPr>
          <t xml:space="preserve">List at least one short-term outcome that will be measured and describe how it will be measured.
</t>
        </r>
      </text>
    </comment>
    <comment ref="K40" authorId="0" shapeId="0">
      <text>
        <r>
          <rPr>
            <sz val="9"/>
            <color indexed="81"/>
            <rFont val="Tahoma"/>
            <family val="2"/>
          </rPr>
          <t xml:space="preserve">Please describe your timeline for implementation.  
</t>
        </r>
      </text>
    </comment>
    <comment ref="L40" authorId="0" shapeId="0">
      <text>
        <r>
          <rPr>
            <sz val="10"/>
            <color indexed="81"/>
            <rFont val="Tahoma"/>
            <family val="2"/>
          </rPr>
          <t xml:space="preserve">Do sufficient resources (funding, staff, etc.) exist to implement/sustain this strategy into the future?
</t>
        </r>
      </text>
    </comment>
  </commentList>
</comments>
</file>

<file path=xl/comments2.xml><?xml version="1.0" encoding="utf-8"?>
<comments xmlns="http://schemas.openxmlformats.org/spreadsheetml/2006/main">
  <authors>
    <author>Kristopher Glunt</author>
  </authors>
  <commentList>
    <comment ref="B79" authorId="0" shapeId="0">
      <text>
        <r>
          <rPr>
            <sz val="9"/>
            <color indexed="81"/>
            <rFont val="Tahoma"/>
            <family val="2"/>
          </rPr>
          <t xml:space="preserve">Rank the areas of concern as defined by Magnitude, with a one (1) as having the smallest overall impact.
</t>
        </r>
      </text>
    </comment>
    <comment ref="C79" authorId="0" shapeId="0">
      <text>
        <r>
          <rPr>
            <sz val="9"/>
            <color indexed="81"/>
            <rFont val="Tahoma"/>
            <family val="2"/>
          </rPr>
          <t xml:space="preserve">Rank the areas of concern by the severity of each potential outcome, with a one (1) serving as the least severe. </t>
        </r>
      </text>
    </comment>
    <comment ref="D79" authorId="0" shapeId="0">
      <text>
        <r>
          <rPr>
            <sz val="9"/>
            <color indexed="81"/>
            <rFont val="Tahoma"/>
            <family val="2"/>
          </rPr>
          <t xml:space="preserve">Is this behavior increasing, decreasing or staying the same?
</t>
        </r>
      </text>
    </comment>
    <comment ref="E79" authorId="0" shapeId="0">
      <text>
        <r>
          <rPr>
            <sz val="9"/>
            <color indexed="81"/>
            <rFont val="Tahoma"/>
            <family val="2"/>
          </rPr>
          <t xml:space="preserve">How does this behavior compare with the state rate/average?
</t>
        </r>
      </text>
    </comment>
    <comment ref="B89" authorId="0" shapeId="0">
      <text>
        <r>
          <rPr>
            <b/>
            <sz val="9"/>
            <color indexed="81"/>
            <rFont val="Tahoma"/>
            <family val="2"/>
          </rPr>
          <t>Note if priority is specific to certain grades or subpopulations. If select Other, please describe.</t>
        </r>
        <r>
          <rPr>
            <sz val="9"/>
            <color indexed="81"/>
            <rFont val="Tahoma"/>
            <family val="2"/>
          </rPr>
          <t xml:space="preserve">
</t>
        </r>
      </text>
    </comment>
  </commentList>
</comments>
</file>

<file path=xl/comments3.xml><?xml version="1.0" encoding="utf-8"?>
<comments xmlns="http://schemas.openxmlformats.org/spreadsheetml/2006/main">
  <authors>
    <author>Kristopher Glunt</author>
  </authors>
  <commentList>
    <comment ref="B92" authorId="0" shapeId="0">
      <text>
        <r>
          <rPr>
            <sz val="9"/>
            <color indexed="81"/>
            <rFont val="Tahoma"/>
            <family val="2"/>
          </rPr>
          <t xml:space="preserve">Rank the areas of concern as defined by Magnitude, with a one (1) as having the smallest overall impact.
</t>
        </r>
      </text>
    </comment>
    <comment ref="C92" authorId="0" shapeId="0">
      <text>
        <r>
          <rPr>
            <sz val="9"/>
            <color indexed="81"/>
            <rFont val="Tahoma"/>
            <family val="2"/>
          </rPr>
          <t>Rank the areas of concern by the severity of each potential outcome, with a one (1) serving as the least severe.</t>
        </r>
      </text>
    </comment>
    <comment ref="D92" authorId="0" shapeId="0">
      <text>
        <r>
          <rPr>
            <sz val="9"/>
            <color indexed="81"/>
            <rFont val="Tahoma"/>
            <family val="2"/>
          </rPr>
          <t xml:space="preserve">Is this behavior increasing, decreasing or staying the same?
</t>
        </r>
      </text>
    </comment>
    <comment ref="E92" authorId="0" shapeId="0">
      <text>
        <r>
          <rPr>
            <sz val="9"/>
            <color indexed="81"/>
            <rFont val="Tahoma"/>
            <family val="2"/>
          </rPr>
          <t xml:space="preserve">How does this behavior compare with the state rate/average?
</t>
        </r>
      </text>
    </comment>
    <comment ref="B102" authorId="0" shapeId="0">
      <text>
        <r>
          <rPr>
            <b/>
            <sz val="9"/>
            <color indexed="81"/>
            <rFont val="Tahoma"/>
            <family val="2"/>
          </rPr>
          <t>Note if priority is specific to certain grades or subpopulations. If select Other, please describe.</t>
        </r>
        <r>
          <rPr>
            <sz val="9"/>
            <color indexed="81"/>
            <rFont val="Tahoma"/>
            <family val="2"/>
          </rPr>
          <t xml:space="preserve">
</t>
        </r>
      </text>
    </comment>
  </commentList>
</comments>
</file>

<file path=xl/comments4.xml><?xml version="1.0" encoding="utf-8"?>
<comments xmlns="http://schemas.openxmlformats.org/spreadsheetml/2006/main">
  <authors>
    <author>Kristopher Glunt</author>
  </authors>
  <commentList>
    <comment ref="B74" authorId="0" shapeId="0">
      <text>
        <r>
          <rPr>
            <sz val="9"/>
            <color indexed="81"/>
            <rFont val="Tahoma"/>
            <family val="2"/>
          </rPr>
          <t xml:space="preserve">Rank the areas of concern as defined by Magnitude, with a one (1) as having the smallest overall impact.
</t>
        </r>
      </text>
    </comment>
    <comment ref="C74" authorId="0" shapeId="0">
      <text>
        <r>
          <rPr>
            <sz val="9"/>
            <color indexed="81"/>
            <rFont val="Tahoma"/>
            <family val="2"/>
          </rPr>
          <t>Rank the areas of concern by the severity of each potential outcome, with a one (1) serving as the least severe.</t>
        </r>
      </text>
    </comment>
    <comment ref="D74" authorId="0" shapeId="0">
      <text>
        <r>
          <rPr>
            <sz val="9"/>
            <color indexed="81"/>
            <rFont val="Tahoma"/>
            <family val="2"/>
          </rPr>
          <t xml:space="preserve">Is this behavior increasing, decreasing or staying the same?
</t>
        </r>
      </text>
    </comment>
    <comment ref="E74" authorId="0" shapeId="0">
      <text>
        <r>
          <rPr>
            <sz val="9"/>
            <color indexed="81"/>
            <rFont val="Tahoma"/>
            <family val="2"/>
          </rPr>
          <t xml:space="preserve">How does this behavior compare with the state rate/average?
</t>
        </r>
      </text>
    </comment>
    <comment ref="B84" authorId="0" shapeId="0">
      <text>
        <r>
          <rPr>
            <b/>
            <sz val="9"/>
            <color indexed="81"/>
            <rFont val="Tahoma"/>
            <family val="2"/>
          </rPr>
          <t xml:space="preserve">Note if priority is specific to certain subpopulations.  If select Other, please describe.
</t>
        </r>
        <r>
          <rPr>
            <sz val="9"/>
            <color indexed="81"/>
            <rFont val="Tahoma"/>
            <family val="2"/>
          </rPr>
          <t xml:space="preserve">
</t>
        </r>
      </text>
    </comment>
  </commentList>
</comments>
</file>

<file path=xl/comments5.xml><?xml version="1.0" encoding="utf-8"?>
<comments xmlns="http://schemas.openxmlformats.org/spreadsheetml/2006/main">
  <authors>
    <author>Kristopher Glunt</author>
    <author>ktglunt</author>
  </authors>
  <commentList>
    <comment ref="B3" authorId="0" shapeId="0">
      <text>
        <r>
          <rPr>
            <sz val="9"/>
            <color indexed="81"/>
            <rFont val="Tahoma"/>
            <family val="2"/>
          </rPr>
          <t>Click link - Click "School Safety Historic" -  "2017" - "County Report" - Select Your County - You will find data source on bottom of Page 2</t>
        </r>
      </text>
    </comment>
    <comment ref="C3" authorId="0" shapeId="0">
      <text>
        <r>
          <rPr>
            <sz val="9"/>
            <color indexed="81"/>
            <rFont val="Tahoma"/>
            <family val="2"/>
          </rPr>
          <t>Click link - Click "School Safety Historic" -  "2017" - "County Report" - Select Your County - You will find data source on bottom of Page 2</t>
        </r>
      </text>
    </comment>
    <comment ref="D3" authorId="0" shapeId="0">
      <text>
        <r>
          <rPr>
            <b/>
            <sz val="9"/>
            <color indexed="81"/>
            <rFont val="Tahoma"/>
            <family val="2"/>
          </rPr>
          <t>Kristopher Glunt:</t>
        </r>
        <r>
          <rPr>
            <sz val="9"/>
            <color indexed="81"/>
            <rFont val="Tahoma"/>
            <family val="2"/>
          </rPr>
          <t xml:space="preserve">
Click link - Click "School Safety Historic" -  "2017" - "County Report" - Select Your County - You will find data source on bottom of Page 2</t>
        </r>
      </text>
    </comment>
    <comment ref="E3" authorId="0" shapeId="0">
      <text>
        <r>
          <rPr>
            <sz val="9"/>
            <color indexed="81"/>
            <rFont val="Tahoma"/>
            <family val="2"/>
          </rPr>
          <t>Click link - Click "School Safety Historic" -  "2017" - "County Report" - Select Your County - You will find data source on bottom of Page 2</t>
        </r>
      </text>
    </comment>
    <comment ref="G3" authorId="0" shapeId="0">
      <text>
        <r>
          <rPr>
            <sz val="9"/>
            <color indexed="81"/>
            <rFont val="Tahoma"/>
            <family val="2"/>
          </rPr>
          <t>Go to page(s) 50-53 of the report and divide the number of alleged drug offenses in your county by the total number of alleged offenses overall.</t>
        </r>
      </text>
    </comment>
    <comment ref="B10" authorId="0" shapeId="0">
      <text>
        <r>
          <rPr>
            <sz val="9"/>
            <color indexed="81"/>
            <rFont val="Tahoma"/>
            <family val="2"/>
          </rPr>
          <t xml:space="preserve">Using the Data Dashboard, you will select "Consequences" then "Arrest by Type".  Select your County from dropdown. Under chart for Arrests by Age, select DUI from the dropdown.  You should then add up the following age categories: Under 18 and 18-21 to identify the percentage of DUI arrests in your county that are occuring by individuals age 21 and under. 
</t>
        </r>
      </text>
    </comment>
    <comment ref="C10" authorId="0" shapeId="0">
      <text>
        <r>
          <rPr>
            <sz val="9"/>
            <color indexed="81"/>
            <rFont val="Tahoma"/>
            <family val="2"/>
          </rPr>
          <t xml:space="preserve">Using the Data Dashboard, you will select "Consequences" and then "Drug and Alcohol Related Crashes".  You should add up the percentages for the following age groups: Under 16, 16 to 17 and 18 to 20 in order to identify the percentage of Alcohol Related Crashes in your county that are occuring by individuals age 20 and under. 
</t>
        </r>
      </text>
    </comment>
    <comment ref="D10" authorId="0" shapeId="0">
      <text>
        <r>
          <rPr>
            <sz val="9"/>
            <color indexed="81"/>
            <rFont val="Tahoma"/>
            <family val="2"/>
          </rPr>
          <t xml:space="preserve">Using the Data Dashboard, you will select "Consequences" and then "Drug and Alcohol Related Crashes".  You should add up the percentages for the following age groups: Under 16, 16 to 17 and 18 to 20 in order to identify the percentage of Drug Related Crashes in your county that are occuring by individuals age 20 and under. 
</t>
        </r>
      </text>
    </comment>
    <comment ref="E10" authorId="0" shapeId="0">
      <text>
        <r>
          <rPr>
            <sz val="9"/>
            <color indexed="81"/>
            <rFont val="Tahoma"/>
            <family val="2"/>
          </rPr>
          <t xml:space="preserve">Using the Data Dashboard, you will select "Consequences" and then "Drug and Alcohol Related Crashes".  You should add up the percentages for the following age groups: Under 16, 16 to 17 and 18 to 20 in order to identify the percentage of Illegal Drug Related Crashes in your county that are occuring by individuals age 20 and under. 
</t>
        </r>
      </text>
    </comment>
    <comment ref="F10" authorId="0" shapeId="0">
      <text>
        <r>
          <rPr>
            <sz val="9"/>
            <color indexed="81"/>
            <rFont val="Tahoma"/>
            <family val="2"/>
          </rPr>
          <t xml:space="preserve">Using the Data Dashboard, you will select "Consequences" then "Arrest by Type".  Select your county from dropdown.  Under chart for Arrests by Age, select Drug Possession from dropdown.  Chart will display bar with percentage of Drug Possession Arrests in your county for persons under 18.
</t>
        </r>
      </text>
    </comment>
    <comment ref="G10" authorId="1" shapeId="0">
      <text>
        <r>
          <rPr>
            <sz val="9"/>
            <color indexed="81"/>
            <rFont val="Tahoma"/>
            <family val="2"/>
          </rPr>
          <t xml:space="preserve">Enter any local-level overdose data available to you. 
</t>
        </r>
      </text>
    </comment>
    <comment ref="B58" authorId="0" shapeId="0">
      <text>
        <r>
          <rPr>
            <sz val="9"/>
            <color indexed="81"/>
            <rFont val="Tahoma"/>
            <family val="2"/>
          </rPr>
          <t xml:space="preserve">Rank the areas of concern as defined by Magnitude, with a one (1) as having the smallest overall impact.
</t>
        </r>
      </text>
    </comment>
    <comment ref="C58" authorId="0" shapeId="0">
      <text>
        <r>
          <rPr>
            <sz val="9"/>
            <color indexed="81"/>
            <rFont val="Tahoma"/>
            <family val="2"/>
          </rPr>
          <t>Rank the areas of concern by the severity of each potential outcome, with a one (1) serving as the least severe.</t>
        </r>
      </text>
    </comment>
    <comment ref="D58" authorId="0" shapeId="0">
      <text>
        <r>
          <rPr>
            <sz val="9"/>
            <color indexed="81"/>
            <rFont val="Tahoma"/>
            <family val="2"/>
          </rPr>
          <t xml:space="preserve">Is this behavior increasing, decreasing or staying the same?
</t>
        </r>
      </text>
    </comment>
    <comment ref="E58" authorId="0" shapeId="0">
      <text>
        <r>
          <rPr>
            <sz val="9"/>
            <color indexed="81"/>
            <rFont val="Tahoma"/>
            <family val="2"/>
          </rPr>
          <t xml:space="preserve">How does this behavior compare with the state rate/average?
</t>
        </r>
      </text>
    </comment>
    <comment ref="C68" authorId="0" shapeId="0">
      <text>
        <r>
          <rPr>
            <b/>
            <sz val="9"/>
            <color indexed="81"/>
            <rFont val="Tahoma"/>
            <family val="2"/>
          </rPr>
          <t>Note if priority is specific to certain subpopulations.  If select Other, please describe.</t>
        </r>
      </text>
    </comment>
  </commentList>
</comments>
</file>

<file path=xl/comments6.xml><?xml version="1.0" encoding="utf-8"?>
<comments xmlns="http://schemas.openxmlformats.org/spreadsheetml/2006/main">
  <authors>
    <author>Kristopher Glunt</author>
  </authors>
  <commentList>
    <comment ref="B3" authorId="0" shapeId="0">
      <text>
        <r>
          <rPr>
            <sz val="9"/>
            <color indexed="81"/>
            <rFont val="Tahoma"/>
            <family val="2"/>
          </rPr>
          <t>Using the Data Dashboard, click "Consequences" and "Drug and Alcohol Related Crashes". You should add up the total Alcohol, Drug and Illegal Drug Related Crashes in your county for 2017</t>
        </r>
      </text>
    </comment>
    <comment ref="C3" authorId="0" shapeId="0">
      <text>
        <r>
          <rPr>
            <sz val="9"/>
            <color indexed="81"/>
            <rFont val="Tahoma"/>
            <family val="2"/>
          </rPr>
          <t xml:space="preserve">Using the Data Dashboard, you will select "Consequences", then "Arrests By Type" and "DUI".  You should then enter the DUI Arrest Rate for your county. 
</t>
        </r>
      </text>
    </comment>
    <comment ref="D3" authorId="0" shapeId="0">
      <text>
        <r>
          <rPr>
            <sz val="9"/>
            <color indexed="81"/>
            <rFont val="Tahoma"/>
            <family val="2"/>
          </rPr>
          <t xml:space="preserve">See page 8 of the report for your county's rate.  Page 10 also includes percent change from previous year to assist with trend discussion. </t>
        </r>
      </text>
    </comment>
    <comment ref="E3" authorId="0" shapeId="0">
      <text>
        <r>
          <rPr>
            <sz val="9"/>
            <color indexed="81"/>
            <rFont val="Tahoma"/>
            <family val="2"/>
          </rPr>
          <t xml:space="preserve">Using the Data Dashboard, you will select "Consequences", then "Arrests By Type" and "Drug Possession Arrest"  You should then enter the Drug Possession Arrest Rate for your county.
</t>
        </r>
      </text>
    </comment>
    <comment ref="B10" authorId="0" shapeId="0">
      <text>
        <r>
          <rPr>
            <sz val="9"/>
            <color indexed="81"/>
            <rFont val="Tahoma"/>
            <family val="2"/>
          </rPr>
          <t xml:space="preserve">Using the Data Dashboard, you will select "Consequences", then "Arrests By Type" and "Drug Sale Arrest Rate"  You should then enter the Drug Sale Arrest Rate for your county.
</t>
        </r>
      </text>
    </comment>
    <comment ref="C10" authorId="0" shapeId="0">
      <text>
        <r>
          <rPr>
            <sz val="9"/>
            <color indexed="81"/>
            <rFont val="Tahoma"/>
            <family val="2"/>
          </rPr>
          <t xml:space="preserve">Using the Data Dashboard, you will select "Consequences", then enter the Total Rx Related Calls to Poison Control Center for your county.
</t>
        </r>
      </text>
    </comment>
    <comment ref="D10" authorId="0" shapeId="0">
      <text>
        <r>
          <rPr>
            <sz val="9"/>
            <color indexed="81"/>
            <rFont val="Tahoma"/>
            <family val="2"/>
          </rPr>
          <t xml:space="preserve">Using the Data Dashboard, you will select "Gambling" then enter the Calls by County map to find the data for your county.
</t>
        </r>
      </text>
    </comment>
    <comment ref="E10" authorId="0" shapeId="0">
      <text>
        <r>
          <rPr>
            <sz val="9"/>
            <color indexed="81"/>
            <rFont val="Tahoma"/>
            <family val="2"/>
          </rPr>
          <t xml:space="preserve">Using the Data Dashboard, you will select "Gambling" and then "Gaming Facility Self-Exclusions".  You should use the Enrollment map to find the data for your county.
</t>
        </r>
      </text>
    </comment>
    <comment ref="B64" authorId="0" shapeId="0">
      <text>
        <r>
          <rPr>
            <sz val="9"/>
            <color indexed="81"/>
            <rFont val="Tahoma"/>
            <family val="2"/>
          </rPr>
          <t xml:space="preserve">Rank the areas of concern as defined by Magnitude, with a one (1) as having the smallest overall impact.
</t>
        </r>
      </text>
    </comment>
    <comment ref="C64" authorId="0" shapeId="0">
      <text>
        <r>
          <rPr>
            <sz val="9"/>
            <color indexed="81"/>
            <rFont val="Tahoma"/>
            <family val="2"/>
          </rPr>
          <t>Rank the areas of concern by the severity of each potential outcome, with a one (1) serving as the least severe.</t>
        </r>
      </text>
    </comment>
    <comment ref="D64" authorId="0" shapeId="0">
      <text>
        <r>
          <rPr>
            <sz val="9"/>
            <color indexed="81"/>
            <rFont val="Tahoma"/>
            <family val="2"/>
          </rPr>
          <t xml:space="preserve">Is this behavior increasing, decreasing or staying the same?
</t>
        </r>
      </text>
    </comment>
    <comment ref="E64" authorId="0" shapeId="0">
      <text>
        <r>
          <rPr>
            <sz val="9"/>
            <color indexed="81"/>
            <rFont val="Tahoma"/>
            <family val="2"/>
          </rPr>
          <t xml:space="preserve">How does this behavior compare with the state rate/average?
</t>
        </r>
      </text>
    </comment>
    <comment ref="C74" authorId="0" shapeId="0">
      <text>
        <r>
          <rPr>
            <b/>
            <sz val="9"/>
            <color indexed="81"/>
            <rFont val="Tahoma"/>
            <family val="2"/>
          </rPr>
          <t xml:space="preserve">Note if priority is specifc to certain subpopulations.  If select Other, please describe. </t>
        </r>
        <r>
          <rPr>
            <sz val="9"/>
            <color indexed="81"/>
            <rFont val="Tahoma"/>
            <family val="2"/>
          </rPr>
          <t xml:space="preserve">
</t>
        </r>
      </text>
    </comment>
  </commentList>
</comments>
</file>

<file path=xl/comments7.xml><?xml version="1.0" encoding="utf-8"?>
<comments xmlns="http://schemas.openxmlformats.org/spreadsheetml/2006/main">
  <authors>
    <author>RLS</author>
    <author>Kristopher Glunt</author>
  </authors>
  <commentList>
    <comment ref="E28" authorId="0" shapeId="0">
      <text>
        <r>
          <rPr>
            <b/>
            <sz val="9"/>
            <color indexed="81"/>
            <rFont val="Tahoma"/>
            <family val="2"/>
          </rPr>
          <t>Special case for Protective Factors: It is desireable for County rate to be higher than State rate. Therefore, comparison is reversed, State is compared to County.</t>
        </r>
      </text>
    </comment>
    <comment ref="C76" authorId="1" shapeId="0">
      <text>
        <r>
          <rPr>
            <sz val="9"/>
            <color indexed="81"/>
            <rFont val="Tahoma"/>
            <family val="2"/>
          </rPr>
          <t xml:space="preserve">Rank the Risk/Protective Factors as defined by Magnitude, with a one (1) as having the smallest overall impact.
</t>
        </r>
      </text>
    </comment>
    <comment ref="E76" authorId="1" shapeId="0">
      <text>
        <r>
          <rPr>
            <sz val="9"/>
            <color indexed="81"/>
            <rFont val="Tahoma"/>
            <family val="2"/>
          </rPr>
          <t>Label the Risk/Protective Factors by their Level of Importance by selecting Low, Medium or High.</t>
        </r>
      </text>
    </comment>
    <comment ref="F76" authorId="1" shapeId="0">
      <text>
        <r>
          <rPr>
            <sz val="9"/>
            <color indexed="81"/>
            <rFont val="Tahoma"/>
            <family val="2"/>
          </rPr>
          <t xml:space="preserve">Is this Risk/Protective factor" increasing, decreasing or staying the same?
</t>
        </r>
      </text>
    </comment>
    <comment ref="H76" authorId="1" shapeId="0">
      <text>
        <r>
          <rPr>
            <sz val="9"/>
            <color indexed="81"/>
            <rFont val="Tahoma"/>
            <family val="2"/>
          </rPr>
          <t>Label the Risk/Protective Factors by their Changeability by selecting Low, Medium or High.</t>
        </r>
      </text>
    </comment>
    <comment ref="K76" authorId="1" shapeId="0">
      <text>
        <r>
          <rPr>
            <sz val="9"/>
            <color indexed="81"/>
            <rFont val="Tahoma"/>
            <family val="2"/>
          </rPr>
          <t xml:space="preserve">How does this Risk/Protective Factor compare with the state rate/average?
</t>
        </r>
      </text>
    </comment>
    <comment ref="C84" authorId="1" shapeId="0">
      <text>
        <r>
          <rPr>
            <sz val="9"/>
            <color indexed="81"/>
            <rFont val="Tahoma"/>
            <family val="2"/>
          </rPr>
          <t xml:space="preserve">Rank the Risk/Protective Factors as defined by Magnitude, with a one (1) as having the smallest overall impact.
</t>
        </r>
      </text>
    </comment>
    <comment ref="E84" authorId="1" shapeId="0">
      <text>
        <r>
          <rPr>
            <sz val="9"/>
            <color indexed="81"/>
            <rFont val="Tahoma"/>
            <family val="2"/>
          </rPr>
          <t>Label the Risk/Protective Factors by their Level of Importance by selecting Low, Medium or High.</t>
        </r>
      </text>
    </comment>
    <comment ref="F84" authorId="1" shapeId="0">
      <text>
        <r>
          <rPr>
            <sz val="9"/>
            <color indexed="81"/>
            <rFont val="Tahoma"/>
            <family val="2"/>
          </rPr>
          <t xml:space="preserve">Is this Risk/Protective factor" increasing, decreasing or staying the same?
</t>
        </r>
      </text>
    </comment>
    <comment ref="H84" authorId="1" shapeId="0">
      <text>
        <r>
          <rPr>
            <sz val="9"/>
            <color indexed="81"/>
            <rFont val="Tahoma"/>
            <family val="2"/>
          </rPr>
          <t>Label the Risk/Protective Factors by their Changeability by selecting Low, Medium or High.</t>
        </r>
      </text>
    </comment>
    <comment ref="K84" authorId="1" shapeId="0">
      <text>
        <r>
          <rPr>
            <sz val="9"/>
            <color indexed="81"/>
            <rFont val="Tahoma"/>
            <family val="2"/>
          </rPr>
          <t xml:space="preserve">How does this Risk/Protective Factor compare with the state rate/average?
</t>
        </r>
      </text>
    </comment>
    <comment ref="C91" authorId="1" shapeId="0">
      <text>
        <r>
          <rPr>
            <b/>
            <sz val="9"/>
            <color indexed="81"/>
            <rFont val="Tahoma"/>
            <family val="2"/>
          </rPr>
          <t>Note if priority is specific to certain subpopulations.</t>
        </r>
        <r>
          <rPr>
            <sz val="9"/>
            <color indexed="81"/>
            <rFont val="Tahoma"/>
            <family val="2"/>
          </rPr>
          <t xml:space="preserve">
</t>
        </r>
      </text>
    </comment>
  </commentList>
</comments>
</file>

<file path=xl/comments8.xml><?xml version="1.0" encoding="utf-8"?>
<comments xmlns="http://schemas.openxmlformats.org/spreadsheetml/2006/main">
  <authors>
    <author>RLS</author>
    <author>Kristopher Glunt</author>
  </authors>
  <commentList>
    <comment ref="B3" authorId="0" shapeId="0">
      <text>
        <r>
          <rPr>
            <b/>
            <sz val="9"/>
            <color indexed="81"/>
            <rFont val="Tahoma"/>
            <family val="2"/>
          </rPr>
          <t>Special case for "Percetion of Risk" items: It is desireable for County rate to be higher than State rate. Therefore, comparison is reversed, State is compared to County.</t>
        </r>
      </text>
    </comment>
    <comment ref="C3" authorId="0" shapeId="0">
      <text>
        <r>
          <rPr>
            <b/>
            <sz val="9"/>
            <color indexed="81"/>
            <rFont val="Tahoma"/>
            <family val="2"/>
          </rPr>
          <t>It is desireable for County rate to be higher than State rate in this item.</t>
        </r>
      </text>
    </comment>
    <comment ref="D3" authorId="0" shapeId="0">
      <text>
        <r>
          <rPr>
            <b/>
            <sz val="9"/>
            <color indexed="81"/>
            <rFont val="Tahoma"/>
            <family val="2"/>
          </rPr>
          <t>It is desireable for County rate to be higher than State rate in this item.</t>
        </r>
      </text>
    </comment>
    <comment ref="E3" authorId="0" shapeId="0">
      <text>
        <r>
          <rPr>
            <b/>
            <sz val="9"/>
            <color indexed="81"/>
            <rFont val="Tahoma"/>
            <family val="2"/>
          </rPr>
          <t>It is desireable for County rate to be higher than State rate in this item.</t>
        </r>
      </text>
    </comment>
    <comment ref="B14" authorId="0" shapeId="0">
      <text>
        <r>
          <rPr>
            <b/>
            <sz val="9"/>
            <color indexed="81"/>
            <rFont val="Tahoma"/>
            <family val="2"/>
          </rPr>
          <t>It is desireable for County rate to be higher than State rate in this item.</t>
        </r>
      </text>
    </comment>
    <comment ref="C14" authorId="0" shapeId="0">
      <text>
        <r>
          <rPr>
            <b/>
            <sz val="9"/>
            <color indexed="81"/>
            <rFont val="Tahoma"/>
            <family val="2"/>
          </rPr>
          <t>It is desireable for County rate to be higher than State rate in this item.</t>
        </r>
      </text>
    </comment>
    <comment ref="D14" authorId="0" shapeId="0">
      <text>
        <r>
          <rPr>
            <b/>
            <sz val="9"/>
            <color indexed="81"/>
            <rFont val="Tahoma"/>
            <family val="2"/>
          </rPr>
          <t>It is desireable for County rate to be higher than State rate in this item.</t>
        </r>
      </text>
    </comment>
    <comment ref="E14" authorId="0" shapeId="0">
      <text>
        <r>
          <rPr>
            <b/>
            <sz val="9"/>
            <color indexed="81"/>
            <rFont val="Tahoma"/>
            <family val="2"/>
          </rPr>
          <t>It is desireable for County rate to be higher than State rate in this item.</t>
        </r>
      </text>
    </comment>
    <comment ref="B25" authorId="0" shapeId="0">
      <text>
        <r>
          <rPr>
            <b/>
            <sz val="9"/>
            <color indexed="81"/>
            <rFont val="Tahoma"/>
            <family val="2"/>
          </rPr>
          <t>It is desireable for County rate to be higher than State rate in this item.</t>
        </r>
      </text>
    </comment>
    <comment ref="C25" authorId="0" shapeId="0">
      <text>
        <r>
          <rPr>
            <b/>
            <sz val="9"/>
            <color indexed="81"/>
            <rFont val="Tahoma"/>
            <family val="2"/>
          </rPr>
          <t>It is desireable for County rate to be higher than State rate in this item.</t>
        </r>
      </text>
    </comment>
    <comment ref="D25" authorId="0" shapeId="0">
      <text>
        <r>
          <rPr>
            <b/>
            <sz val="9"/>
            <color indexed="81"/>
            <rFont val="Tahoma"/>
            <family val="2"/>
          </rPr>
          <t>It is desireable for County rate to be higher than State rate in this item.</t>
        </r>
      </text>
    </comment>
    <comment ref="E25" authorId="0" shapeId="0">
      <text>
        <r>
          <rPr>
            <b/>
            <sz val="9"/>
            <color indexed="81"/>
            <rFont val="Tahoma"/>
            <family val="2"/>
          </rPr>
          <t>It is desireable for County rate to be higher than State rate in this item.</t>
        </r>
      </text>
    </comment>
    <comment ref="B35" authorId="0" shapeId="0">
      <text>
        <r>
          <rPr>
            <b/>
            <sz val="9"/>
            <color indexed="81"/>
            <rFont val="Tahoma"/>
            <family val="2"/>
          </rPr>
          <t>It is desireable for County rate to be higher than State rate in this item.</t>
        </r>
      </text>
    </comment>
    <comment ref="C35" authorId="0" shapeId="0">
      <text>
        <r>
          <rPr>
            <b/>
            <sz val="9"/>
            <color indexed="81"/>
            <rFont val="Tahoma"/>
            <family val="2"/>
          </rPr>
          <t>It is desireable for County rate to be higher than State rate in this item.</t>
        </r>
      </text>
    </comment>
    <comment ref="D35" authorId="0" shapeId="0">
      <text>
        <r>
          <rPr>
            <b/>
            <sz val="9"/>
            <color indexed="81"/>
            <rFont val="Tahoma"/>
            <family val="2"/>
          </rPr>
          <t>It is desireable for County rate to be higher than State rate in this item.</t>
        </r>
      </text>
    </comment>
    <comment ref="E46" authorId="1" shapeId="0">
      <text>
        <r>
          <rPr>
            <sz val="9"/>
            <color indexed="81"/>
            <rFont val="Tahoma"/>
            <family val="2"/>
          </rPr>
          <t xml:space="preserve">Select the "2017 County Crosstab Report" for your county.  Each count report is different, but you can usually find this information in pages 55-65 of the report. Add up the percentages for "Very easy &amp; Sort of easy" and enter into the tool.
</t>
        </r>
      </text>
    </comment>
    <comment ref="F46" authorId="1" shapeId="0">
      <text>
        <r>
          <rPr>
            <sz val="9"/>
            <color indexed="81"/>
            <rFont val="Tahoma"/>
            <family val="2"/>
          </rPr>
          <t>Crosstab Report" for your county.  Each count report is different, but you can usually find this information in pages 55-65 of the report. Add up the percentages for "Very easy &amp; Sort of easy" and enter into the tool.</t>
        </r>
      </text>
    </comment>
    <comment ref="G46" authorId="1" shapeId="0">
      <text>
        <r>
          <rPr>
            <sz val="9"/>
            <color indexed="81"/>
            <rFont val="Tahoma"/>
            <family val="2"/>
          </rPr>
          <t xml:space="preserve">Crosstab Report" for your county.  Each count report is different, but you can usually find this information in pages 55-65 of the report. Add up the percentages for "Very easy &amp; Sort of easy" and enter into the tool.
</t>
        </r>
      </text>
    </comment>
    <comment ref="B163" authorId="1" shapeId="0">
      <text>
        <r>
          <rPr>
            <sz val="9"/>
            <color indexed="81"/>
            <rFont val="Tahoma"/>
            <family val="2"/>
          </rPr>
          <t xml:space="preserve">Rank the Indicators as defined by Magnitude, with a one (1) as having the smallest overall impact.
</t>
        </r>
      </text>
    </comment>
    <comment ref="C163" authorId="1" shapeId="0">
      <text>
        <r>
          <rPr>
            <sz val="9"/>
            <color indexed="81"/>
            <rFont val="Tahoma"/>
            <family val="2"/>
          </rPr>
          <t>Label the Indicators by their Level of Importance by selecting Low, Medium or High.</t>
        </r>
      </text>
    </comment>
    <comment ref="D163" authorId="1" shapeId="0">
      <text>
        <r>
          <rPr>
            <sz val="9"/>
            <color indexed="81"/>
            <rFont val="Tahoma"/>
            <family val="2"/>
          </rPr>
          <t>Is this Indicator increasing, decreasing or staying the same?</t>
        </r>
      </text>
    </comment>
    <comment ref="E163" authorId="1" shapeId="0">
      <text>
        <r>
          <rPr>
            <sz val="9"/>
            <color indexed="81"/>
            <rFont val="Tahoma"/>
            <family val="2"/>
          </rPr>
          <t xml:space="preserve">Label the Indicators by their Changeability by selecting Low, Medium or High.
</t>
        </r>
      </text>
    </comment>
    <comment ref="F163" authorId="1" shapeId="0">
      <text>
        <r>
          <rPr>
            <sz val="9"/>
            <color indexed="81"/>
            <rFont val="Tahoma"/>
            <family val="2"/>
          </rPr>
          <t xml:space="preserve">How does this Indicator compare with the state rate/average?
</t>
        </r>
      </text>
    </comment>
    <comment ref="B174" authorId="1" shapeId="0">
      <text>
        <r>
          <rPr>
            <b/>
            <sz val="9"/>
            <color indexed="81"/>
            <rFont val="Tahoma"/>
            <family val="2"/>
          </rPr>
          <t>Note if priority is specific to certain substances or subpopulations.  If select Sources of Alcohol or Sources of Rx, note which sources are of concern.</t>
        </r>
        <r>
          <rPr>
            <sz val="9"/>
            <color indexed="81"/>
            <rFont val="Tahoma"/>
            <family val="2"/>
          </rPr>
          <t xml:space="preserve">
</t>
        </r>
      </text>
    </comment>
  </commentList>
</comments>
</file>

<file path=xl/comments9.xml><?xml version="1.0" encoding="utf-8"?>
<comments xmlns="http://schemas.openxmlformats.org/spreadsheetml/2006/main">
  <authors>
    <author>Kristopher Glunt</author>
  </authors>
  <commentList>
    <comment ref="B3" authorId="0" shapeId="0">
      <text>
        <r>
          <rPr>
            <sz val="9"/>
            <color indexed="81"/>
            <rFont val="Tahoma"/>
            <family val="2"/>
          </rPr>
          <t xml:space="preserve">Click link - See page 9 for the SUBSTANTIATED REPORTS per 1000 children within each county.
</t>
        </r>
      </text>
    </comment>
    <comment ref="C3" authorId="0" shapeId="0">
      <text>
        <r>
          <rPr>
            <sz val="9"/>
            <color indexed="81"/>
            <rFont val="Tahoma"/>
            <family val="2"/>
          </rPr>
          <t xml:space="preserve">Select the appropriate county and then select Single Parent Households for Children (Under 18 years old, 2016).
</t>
        </r>
      </text>
    </comment>
    <comment ref="D3" authorId="0" shapeId="0">
      <text>
        <r>
          <rPr>
            <sz val="9"/>
            <color indexed="81"/>
            <rFont val="Tahoma"/>
            <family val="2"/>
          </rPr>
          <t xml:space="preserve">Select the appropriate county and then select Poverty Rate for Children (Under 18 years old, 2016).
</t>
        </r>
      </text>
    </comment>
    <comment ref="E3" authorId="0" shapeId="0">
      <text>
        <r>
          <rPr>
            <sz val="9"/>
            <color indexed="81"/>
            <rFont val="Tahoma"/>
            <family val="2"/>
          </rPr>
          <t xml:space="preserve">Select your county - select 2016 and select ages 15 to 19.
</t>
        </r>
      </text>
    </comment>
    <comment ref="F3" authorId="0" shapeId="0">
      <text>
        <r>
          <rPr>
            <sz val="9"/>
            <color indexed="81"/>
            <rFont val="Tahoma"/>
            <family val="2"/>
          </rPr>
          <t xml:space="preserve">Using the Census data, identify Persons in Poverty, 2017.
</t>
        </r>
      </text>
    </comment>
    <comment ref="G3" authorId="0" shapeId="0">
      <text>
        <r>
          <rPr>
            <sz val="9"/>
            <color indexed="81"/>
            <rFont val="Tahoma"/>
            <family val="2"/>
          </rPr>
          <t>Using the PA ChildStat webapp, select the appropriate data set from the Indicator List.</t>
        </r>
      </text>
    </comment>
    <comment ref="B12" authorId="0" shapeId="0">
      <text>
        <r>
          <rPr>
            <sz val="9"/>
            <color indexed="81"/>
            <rFont val="Tahoma"/>
            <family val="2"/>
          </rPr>
          <t xml:space="preserve">Click on School Safety - School Safety Historic - Click on the 2017 Report - Find your County - The Habitual Truancy Rate is on the last page of your county report.
</t>
        </r>
      </text>
    </comment>
    <comment ref="C12" authorId="0" shapeId="0">
      <text>
        <r>
          <rPr>
            <sz val="9"/>
            <color indexed="81"/>
            <rFont val="Tahoma"/>
            <family val="2"/>
          </rPr>
          <t xml:space="preserve">Click link - Select the "Counties" tab - Make the following selections: Pennsylvania &gt; Unemployment Rate &gt; 2017 &gt; Annual. Click "Draw Map" to find your county. </t>
        </r>
      </text>
    </comment>
    <comment ref="D12" authorId="0" shapeId="0">
      <text>
        <r>
          <rPr>
            <sz val="9"/>
            <color indexed="81"/>
            <rFont val="Tahoma"/>
            <family val="2"/>
          </rPr>
          <t>It is desirable for the county to be higher than the state.</t>
        </r>
      </text>
    </comment>
    <comment ref="E12" authorId="0" shapeId="0">
      <text>
        <r>
          <rPr>
            <sz val="9"/>
            <color indexed="81"/>
            <rFont val="Tahoma"/>
            <family val="2"/>
          </rPr>
          <t xml:space="preserve">It is desirable for the county to be higher than the state.
</t>
        </r>
      </text>
    </comment>
    <comment ref="F12" authorId="0" shapeId="0">
      <text>
        <r>
          <rPr>
            <sz val="9"/>
            <color indexed="81"/>
            <rFont val="Tahoma"/>
            <family val="2"/>
          </rPr>
          <t xml:space="preserve">It is desirable for the county to be higher than the state.
</t>
        </r>
      </text>
    </comment>
    <comment ref="B21" authorId="0" shapeId="0">
      <text>
        <r>
          <rPr>
            <sz val="9"/>
            <color indexed="81"/>
            <rFont val="Tahoma"/>
            <family val="2"/>
          </rPr>
          <t xml:space="preserve">Click link - Click School Safety Historic - County Report - 2017 - On your county report, divide your total number of Incidents by your total Enrollment.
</t>
        </r>
      </text>
    </comment>
    <comment ref="C21" authorId="0" shapeId="0">
      <text>
        <r>
          <rPr>
            <sz val="9"/>
            <color indexed="81"/>
            <rFont val="Tahoma"/>
            <family val="2"/>
          </rPr>
          <t xml:space="preserve">Using the PA ChildStat webapp, select the appropriate data set from the Indicator List.
</t>
        </r>
      </text>
    </comment>
    <comment ref="D21" authorId="0" shapeId="0">
      <text>
        <r>
          <rPr>
            <sz val="9"/>
            <color indexed="81"/>
            <rFont val="Tahoma"/>
            <family val="2"/>
          </rPr>
          <t xml:space="preserve">Click link - scroll to pages 38-39 to find your county and look for data in last column on the right. </t>
        </r>
      </text>
    </comment>
    <comment ref="F21" authorId="0" shapeId="0">
      <text>
        <r>
          <rPr>
            <sz val="9"/>
            <color indexed="81"/>
            <rFont val="Tahoma"/>
            <family val="2"/>
          </rPr>
          <t xml:space="preserve">Using the Data Dashboard, select "Risk &amp; Protective Factors" - see Census Risk Factors "Movers in Past Year" and enter for your county.
</t>
        </r>
      </text>
    </comment>
    <comment ref="B88" authorId="0" shapeId="0">
      <text>
        <r>
          <rPr>
            <sz val="9"/>
            <color indexed="81"/>
            <rFont val="Tahoma"/>
            <family val="2"/>
          </rPr>
          <t xml:space="preserve">Rank the areas of concern as defined by Magnitude, with a one (1) as having the smallest overall impact.
</t>
        </r>
      </text>
    </comment>
    <comment ref="C88" authorId="0" shapeId="0">
      <text>
        <r>
          <rPr>
            <sz val="9"/>
            <color indexed="81"/>
            <rFont val="Tahoma"/>
            <family val="2"/>
          </rPr>
          <t>Label the Risk/Protective Factors by their Level of Importance by selecting Low, Medium or High.</t>
        </r>
      </text>
    </comment>
    <comment ref="D88" authorId="0" shapeId="0">
      <text>
        <r>
          <rPr>
            <sz val="9"/>
            <color indexed="81"/>
            <rFont val="Tahoma"/>
            <family val="2"/>
          </rPr>
          <t xml:space="preserve">Is this risk factor increasing, decreasing or staying the same?
</t>
        </r>
      </text>
    </comment>
    <comment ref="E88" authorId="0" shapeId="0">
      <text>
        <r>
          <rPr>
            <sz val="9"/>
            <color indexed="81"/>
            <rFont val="Tahoma"/>
            <family val="2"/>
          </rPr>
          <t xml:space="preserve">Label the Risk/Protective Factors by their Changeability by selecting Low, Medium or High.
</t>
        </r>
      </text>
    </comment>
    <comment ref="F88" authorId="0" shapeId="0">
      <text>
        <r>
          <rPr>
            <sz val="9"/>
            <color indexed="81"/>
            <rFont val="Tahoma"/>
            <family val="2"/>
          </rPr>
          <t xml:space="preserve">How does this Risk Factor compare with the state rate/average? 
</t>
        </r>
      </text>
    </comment>
    <comment ref="B98" authorId="0" shapeId="0">
      <text>
        <r>
          <rPr>
            <b/>
            <sz val="9"/>
            <color indexed="81"/>
            <rFont val="Tahoma"/>
            <family val="2"/>
          </rPr>
          <t>Note if priority is specific to certain subpopulations.</t>
        </r>
        <r>
          <rPr>
            <sz val="9"/>
            <color indexed="81"/>
            <rFont val="Tahoma"/>
            <family val="2"/>
          </rPr>
          <t xml:space="preserve">
</t>
        </r>
      </text>
    </comment>
  </commentList>
</comments>
</file>

<file path=xl/sharedStrings.xml><?xml version="1.0" encoding="utf-8"?>
<sst xmlns="http://schemas.openxmlformats.org/spreadsheetml/2006/main" count="2436" uniqueCount="730">
  <si>
    <t>Youth Perceptions/Attitudes</t>
  </si>
  <si>
    <t>PAYS Risk &amp; Protection</t>
  </si>
  <si>
    <t>Agency/Organization</t>
  </si>
  <si>
    <t>Roles/Responsibilities:</t>
  </si>
  <si>
    <t>Family/Household</t>
  </si>
  <si>
    <t>Substantiated Child Abuse Rate</t>
  </si>
  <si>
    <t>Single Parent HH</t>
  </si>
  <si>
    <t>Children in Poverty</t>
  </si>
  <si>
    <t>Teen Pregnancy</t>
  </si>
  <si>
    <t>Median Household Income</t>
  </si>
  <si>
    <t>https://www.humanservices.state.pa.us/CommunityLevelOutcomeIndicators/PAChildStatFlex.html</t>
  </si>
  <si>
    <t>countyhealthrankings.org</t>
  </si>
  <si>
    <t>State:</t>
  </si>
  <si>
    <t>County:</t>
  </si>
  <si>
    <t>Education/Employment</t>
  </si>
  <si>
    <t>Truancy Rates</t>
  </si>
  <si>
    <t>Student Withdrawls From Public Schools</t>
  </si>
  <si>
    <t>Some College</t>
  </si>
  <si>
    <t>Unemployment</t>
  </si>
  <si>
    <t>Early Initiation Drugs - 30 day</t>
  </si>
  <si>
    <t>Prescription Drugs - 30 day</t>
  </si>
  <si>
    <t xml:space="preserve">Alcohol </t>
  </si>
  <si>
    <t>Cigarettes</t>
  </si>
  <si>
    <t>Marijuana</t>
  </si>
  <si>
    <t>Inhalants</t>
  </si>
  <si>
    <t>Peer Relations/Crime</t>
  </si>
  <si>
    <t>Vaping/E-Cig</t>
  </si>
  <si>
    <t>Delinquency Dispositions Per 1,000</t>
  </si>
  <si>
    <t xml:space="preserve">Number of Reported Adult Violent Crime Offenses per 100,000 </t>
  </si>
  <si>
    <t>https://www.safeschools.state.pa.us/(S(j2hozur3m1se4zdkwzfg1xpq))/Main.aspx?App=6a935f44-7cbf-45e1-850b-e29b2f1ff17f&amp;Menu=dbd39a1f-3319-4a75-8f69-d1166dba5d70&amp;res=</t>
  </si>
  <si>
    <t>Self-Select "High Risk":</t>
  </si>
  <si>
    <t>Sad Most Days</t>
  </si>
  <si>
    <t>6th:</t>
  </si>
  <si>
    <t>8th:</t>
  </si>
  <si>
    <t>10th:</t>
  </si>
  <si>
    <t>12th:</t>
  </si>
  <si>
    <t>Early Initiation Drugs - Lifetime</t>
  </si>
  <si>
    <t>Prescription Drugs - Lifetime</t>
  </si>
  <si>
    <t>Early Initation Drug Notes:</t>
  </si>
  <si>
    <t>Prescription Drug Notes:</t>
  </si>
  <si>
    <t>Not worth it</t>
  </si>
  <si>
    <t>No Good At All</t>
  </si>
  <si>
    <t>Think I'm Failure</t>
  </si>
  <si>
    <t>Group with Highest Rates:</t>
  </si>
  <si>
    <t>PAYS Suicide</t>
  </si>
  <si>
    <t>Sad/Hopeless</t>
  </si>
  <si>
    <t>Med Treatment</t>
  </si>
  <si>
    <t>YOUTH CONSUMPTION -Other Drugs/Gambling</t>
  </si>
  <si>
    <t>Other Drug Use - 30 day</t>
  </si>
  <si>
    <t>Gambling</t>
  </si>
  <si>
    <t>Heroin</t>
  </si>
  <si>
    <t>Hallucinogens</t>
  </si>
  <si>
    <t>Lottery</t>
  </si>
  <si>
    <t>Other Drug Use - Lifetime</t>
  </si>
  <si>
    <t>Other Drug Use Notes:</t>
  </si>
  <si>
    <t>Stimulants - Lifetime</t>
  </si>
  <si>
    <t>Cocaine</t>
  </si>
  <si>
    <t>Crack</t>
  </si>
  <si>
    <t>Stimulants - 30 day</t>
  </si>
  <si>
    <t>Stimulant Drug Notes:</t>
  </si>
  <si>
    <t>ADULT</t>
  </si>
  <si>
    <t>Safe Schools - Poss/Use of Controlled Substance (Per 100 students)</t>
  </si>
  <si>
    <t>Safe Schools - Sale/Dist of Controlled Substance (Per 100 students)</t>
  </si>
  <si>
    <t>Safe Schools - Sale/Poss/Use or UTI (Per 100 students)</t>
  </si>
  <si>
    <t>Safe Schools - Poss/Use or Sale of Tobacco (Per 100 students)</t>
  </si>
  <si>
    <t>Juvenile Arrests - Liquor Law Violations Per 1,000 Children</t>
  </si>
  <si>
    <t>Alleged Juvenile Drug Offenses as a % of Total Alleged Juvenile Offenses</t>
  </si>
  <si>
    <t>DUI Arrests (Under 21)</t>
  </si>
  <si>
    <t>5 year DUI Fatal Crashes (Under 21)</t>
  </si>
  <si>
    <t>Drug Overdose - ER</t>
  </si>
  <si>
    <t>D&amp;A Trx Referrals</t>
  </si>
  <si>
    <t>ADULT CONSEQUENCES</t>
  </si>
  <si>
    <t>http://www.penndot.gov/TravelInPA/Safety/Documents/2014_CFB_linked.pdf</t>
  </si>
  <si>
    <t>http://pacrimestats.info/trend_reports.aspx?p=\2013\Criminal_Justice_Trend_Reports\Driving_Under_The_Influence</t>
  </si>
  <si>
    <t>http://www.pacoroners.org/Uploads/Pennsylvania_State_Coroners_Association_Drug_Report_2015.pdf</t>
  </si>
  <si>
    <t>http://pacrimestats.info/trend_reports.aspx?p=\2013\Criminal_Justice_Trend_Reports\Drug_Abuse_Violations</t>
  </si>
  <si>
    <t>Alcohol-Related Crash Fatalities:</t>
  </si>
  <si>
    <t>DUI Arrests Per 100,000</t>
  </si>
  <si>
    <t>Drug Overdose Deaths Per 100,000 Population</t>
  </si>
  <si>
    <t xml:space="preserve">Admissions for Substance Abuse - Drug </t>
  </si>
  <si>
    <t>Admissions for Substance Abuse - Alcohol</t>
  </si>
  <si>
    <t>Drug Abuse Violation Arrests Per 100,000 Population</t>
  </si>
  <si>
    <t>N/A</t>
  </si>
  <si>
    <t>D&amp;A Treatment Referrals</t>
  </si>
  <si>
    <t>Intervening Variable:</t>
  </si>
  <si>
    <t>Perception of Parental Disapproval</t>
  </si>
  <si>
    <t>Domains</t>
  </si>
  <si>
    <t>Risk Factors</t>
  </si>
  <si>
    <t>COM</t>
  </si>
  <si>
    <t>Perceived Availability of Drugs</t>
  </si>
  <si>
    <t>Retail Access/Availability</t>
  </si>
  <si>
    <t>Social Access/Availability</t>
  </si>
  <si>
    <t>Smoke cigarettes</t>
  </si>
  <si>
    <t>Smoke marijuana</t>
  </si>
  <si>
    <t>Perception of Peer Disapproval</t>
  </si>
  <si>
    <t>Laws and Norms Favorable to Drug Use</t>
  </si>
  <si>
    <t>Enforcement</t>
  </si>
  <si>
    <t>Low Neighborhood Attachment</t>
  </si>
  <si>
    <t>Perception of Risk</t>
  </si>
  <si>
    <t>FAM</t>
  </si>
  <si>
    <t>Poor Family Management</t>
  </si>
  <si>
    <t>Family Conflict</t>
  </si>
  <si>
    <t xml:space="preserve">Access &amp; Willingness to Use </t>
  </si>
  <si>
    <t>Family History of Antisocial Behavior</t>
  </si>
  <si>
    <t>Parental Attitudes Favorable Toward Drug Use</t>
  </si>
  <si>
    <t>Parental Attitudes Favorable Toward ASB</t>
  </si>
  <si>
    <t>SCHL</t>
  </si>
  <si>
    <t>Academic Failure</t>
  </si>
  <si>
    <t>Low Commitment to School</t>
  </si>
  <si>
    <t>P-I</t>
  </si>
  <si>
    <t>Rewards for Antisocial Behavior</t>
  </si>
  <si>
    <t>Interaction with Antisocial Peers</t>
  </si>
  <si>
    <t>Violence &amp; Drugs on School Property</t>
  </si>
  <si>
    <t>Gang Involvement</t>
  </si>
  <si>
    <t>Perceived Risk of Drug Use</t>
  </si>
  <si>
    <t>Friends' Use of Drugs</t>
  </si>
  <si>
    <t>Attitudes Favorable to Drug Use</t>
  </si>
  <si>
    <t>Rebelliousness</t>
  </si>
  <si>
    <t>Attitudes Favorable to ASB</t>
  </si>
  <si>
    <t>Sensation Seeking</t>
  </si>
  <si>
    <t>Community Rewards for Prosocial Involvement</t>
  </si>
  <si>
    <t>Risky Substance Related Behavior</t>
  </si>
  <si>
    <t>Family Attachment</t>
  </si>
  <si>
    <t>Family Opportunities for Prosocial Involvement</t>
  </si>
  <si>
    <t>Family Rewards for Prosocial Involvement</t>
  </si>
  <si>
    <t>Other Anti Social Behavior</t>
  </si>
  <si>
    <t>School Opportunities for Prosocial Involvement</t>
  </si>
  <si>
    <t>School Rewards for Prosocial Involvement</t>
  </si>
  <si>
    <t>Religiosity</t>
  </si>
  <si>
    <t>Belief In the Moral Order</t>
  </si>
  <si>
    <t xml:space="preserve">* Counties will gather and review data in their jurisdiction regarding these seven community-level intervening variables with the goal to decide which of these are contributing to or causing the "problem". IV's are broad categories that encompass many factors.  The specific factors within IVs that are identified are contributing factors, and there are likely many potental CF's.  </t>
  </si>
  <si>
    <t>ENFORCEMENT/ADJUDICATION</t>
  </si>
  <si>
    <t xml:space="preserve">RETAIL ACCESS/AVAILABILITY  </t>
  </si>
  <si>
    <t xml:space="preserve">SOCIAL ACCESS/AVAILABILITY  </t>
  </si>
  <si>
    <t>PERCEPTION OF RISK</t>
  </si>
  <si>
    <t xml:space="preserve">PRICE/PROMOTION  </t>
  </si>
  <si>
    <t>Description:</t>
  </si>
  <si>
    <t>Includes the enforcement of the rules, laws and policies surrounding substance use and its consequences, as well as the public perception of the levels of enforcement and how likely peole are to believe they will get caught if they violate the rules, laws and policies.</t>
  </si>
  <si>
    <t>Refers to the accessibility of alcohol, tobacco and drugs from retail sources (i.e., where money is exchanged.) Examples are: the ability of underage youth to obtain alcohol from stores as well as the ease of purchasing alcohol for adults; and, the sale of drug paraphernaia, such as rolling papers.</t>
  </si>
  <si>
    <t>Refers the access one has to substances through social networks.  In this case money is rarely exchanged.  For example, parents who throw house parties provide social access to alcohol for youth.</t>
  </si>
  <si>
    <t xml:space="preserve">If individuals do not feel substance use poses a great risk, they tend to underestimage the potential consequences. For example, if individuals believe they won't get in a crash while driving under the influence, they may be more likely to engage in that behavior. </t>
  </si>
  <si>
    <t>PAYS Related Risk Factors:</t>
  </si>
  <si>
    <t>Perceived Availabilty of Drugs</t>
  </si>
  <si>
    <t>PAYS Related Perceptions/Behaviors:</t>
  </si>
  <si>
    <t>Lack of Resources</t>
  </si>
  <si>
    <t>Density</t>
  </si>
  <si>
    <t>Providing of Alcohol/Drugs to Minors</t>
  </si>
  <si>
    <t>Low Perceived Risk of Arrest/Penalties</t>
  </si>
  <si>
    <t>Acceptance</t>
  </si>
  <si>
    <t>Drink &amp; Container Pricing - Specials/Sales</t>
  </si>
  <si>
    <t>Law Enforcement Practices</t>
  </si>
  <si>
    <t>ID Issues</t>
  </si>
  <si>
    <t>Lack of Punitive Awareness</t>
  </si>
  <si>
    <t>Low Perceived Risk of Alcohol/Drug Abuse</t>
  </si>
  <si>
    <t>Rite of Passage</t>
  </si>
  <si>
    <t>Local Promotion</t>
  </si>
  <si>
    <t>Judicial Practices</t>
  </si>
  <si>
    <t>Compliance with Laws/Regulations</t>
  </si>
  <si>
    <t>Community Celebrations</t>
  </si>
  <si>
    <t>Multigenerational Use</t>
  </si>
  <si>
    <t>National Promotion</t>
  </si>
  <si>
    <t>Parental Enforcement</t>
  </si>
  <si>
    <t>Product Characteristics</t>
  </si>
  <si>
    <t>Availability of Unsupervised Party Locations</t>
  </si>
  <si>
    <t>Public Alcohol Use</t>
  </si>
  <si>
    <t>Employees</t>
  </si>
  <si>
    <t>Lack of Parental Monitoring in The Home</t>
  </si>
  <si>
    <t>Youths' perceptions</t>
  </si>
  <si>
    <t>Product Placement</t>
  </si>
  <si>
    <t>Workplace Promotion</t>
  </si>
  <si>
    <t>Culturally Acceptable</t>
  </si>
  <si>
    <t>Allowance by Parents of Underage Drinking</t>
  </si>
  <si>
    <t>Available in Homes</t>
  </si>
  <si>
    <t>Possible Data Sources:</t>
  </si>
  <si>
    <t>DUI Arrests</t>
  </si>
  <si>
    <t>PAYS Data</t>
  </si>
  <si>
    <t>Adult Community Perceptions Survey*</t>
  </si>
  <si>
    <t>Alcohol pricing/promotion scans</t>
  </si>
  <si>
    <t>Drug Arrests</t>
  </si>
  <si>
    <t>Adult Focus Group</t>
  </si>
  <si>
    <t>Adult Focus Groups</t>
  </si>
  <si>
    <t>Community Events - Alcohol Sponsored</t>
  </si>
  <si>
    <t>Sentencing Dispositions - ARD?</t>
  </si>
  <si>
    <t>Youth Focus Group</t>
  </si>
  <si>
    <t>Youth Focus Groups</t>
  </si>
  <si>
    <t>LE views on Alcohol Related Crashes/Fatalities</t>
  </si>
  <si>
    <t>Local Police Data</t>
  </si>
  <si>
    <t>Adult Community Perceptions Survey</t>
  </si>
  <si>
    <t>LE views on Drug Related Offenses</t>
  </si>
  <si>
    <t>Local College Data</t>
  </si>
  <si>
    <t>YOUTH</t>
  </si>
  <si>
    <t>Consumptions</t>
  </si>
  <si>
    <t>Consequences</t>
  </si>
  <si>
    <t>Yes</t>
  </si>
  <si>
    <t>risk</t>
  </si>
  <si>
    <t>Phase D - 60 days</t>
  </si>
  <si>
    <t>High School Graduation Rate</t>
  </si>
  <si>
    <t>School Discipline - Total Incidents / Total Enrollment</t>
  </si>
  <si>
    <t>YOUTH CONSUMPTIONS - OTHER DRUGS/GAMBLING</t>
  </si>
  <si>
    <t>County Profile</t>
  </si>
  <si>
    <t>Year(s) included</t>
  </si>
  <si>
    <t>PA Youth Survey - Symptoms of Depression</t>
  </si>
  <si>
    <t>PA Youth Survey - Suicide</t>
  </si>
  <si>
    <t>Data Point/Source</t>
  </si>
  <si>
    <t>Adult - Excessive Drinking</t>
  </si>
  <si>
    <t>Adult - Tobacco Use</t>
  </si>
  <si>
    <t>PA Youth Survey - 30 day &amp; Lifetime - Early Initiation &amp; Prescription Drugs</t>
  </si>
  <si>
    <t>PA Youth Survey - 30 day &amp; Lifetime - Other Drugs/Gambling</t>
  </si>
  <si>
    <t>PA Youth Survey - Risk &amp; Protective Factors</t>
  </si>
  <si>
    <t>PA Youth Survey - Perceptions, Attitudes &amp; Behaviors</t>
  </si>
  <si>
    <t>http://www.pccd.pa.gov/Juvenile-Justice/Pages/Pennsylvania-Youth-Survey-(PAYS)-2015.aspx</t>
  </si>
  <si>
    <t>Juvenile Crime Arrest Rate Per 1,000</t>
  </si>
  <si>
    <t>Child Suicides 10-19</t>
  </si>
  <si>
    <t>2010-12</t>
  </si>
  <si>
    <t>PA Department of Health</t>
  </si>
  <si>
    <t>Data Source</t>
  </si>
  <si>
    <t>PA Juvenile Court Judges Commission</t>
  </si>
  <si>
    <t>2013-2014</t>
  </si>
  <si>
    <t>PA Department of Education</t>
  </si>
  <si>
    <t>PA Department of Public Welfare</t>
  </si>
  <si>
    <t>PA ChildStat</t>
  </si>
  <si>
    <t>PA Electronic Juvenile Justice Databook</t>
  </si>
  <si>
    <t>County Health Rankings &amp; Roadmaps</t>
  </si>
  <si>
    <t>BRFSS</t>
  </si>
  <si>
    <t>2010-14</t>
  </si>
  <si>
    <t>American Community Survey</t>
  </si>
  <si>
    <t>Small Area Income &amp; Poverty Estimates</t>
  </si>
  <si>
    <t>EDFacts</t>
  </si>
  <si>
    <t>2012-13</t>
  </si>
  <si>
    <t>Bureau of Labor Statistics</t>
  </si>
  <si>
    <t xml:space="preserve">Uniform Crime Reporting - FBI </t>
  </si>
  <si>
    <t>Pennsylvania Youth Survey</t>
  </si>
  <si>
    <t>PCCD</t>
  </si>
  <si>
    <t>2014-15</t>
  </si>
  <si>
    <t>SafeSchools Online</t>
  </si>
  <si>
    <t>PENNDOT</t>
  </si>
  <si>
    <t>PA Department of Transportation</t>
  </si>
  <si>
    <t>PA CrimeStat</t>
  </si>
  <si>
    <t>PA State Coroners Association</t>
  </si>
  <si>
    <t>Local Level Data Needed</t>
  </si>
  <si>
    <t>PSCA</t>
  </si>
  <si>
    <t>PENNDOT ??</t>
  </si>
  <si>
    <t>PENNDOT??</t>
  </si>
  <si>
    <t>JCJC</t>
  </si>
  <si>
    <t>http://www.jcjc.pa.gov/Research-Statistics/Disposition%20Reports/2015%20Pennsylvania%20Juvenile%20Court%20Disposition%20Report%20(PDF).pdf</t>
  </si>
  <si>
    <t>PA Juvenile Court Disposition Report</t>
  </si>
  <si>
    <t>Link to Data</t>
  </si>
  <si>
    <t>Sources of Alcohol</t>
  </si>
  <si>
    <t>Other Relatives</t>
  </si>
  <si>
    <t>Other Source</t>
  </si>
  <si>
    <t>Sources of Alcohol (Cont'D)</t>
  </si>
  <si>
    <t>Sources of Prescription Drugs</t>
  </si>
  <si>
    <t>YOUTH CONSUMPTION - Early Use</t>
  </si>
  <si>
    <t xml:space="preserve">PAYS Web Tool </t>
  </si>
  <si>
    <t>Types of Gambling</t>
  </si>
  <si>
    <t>Poker/Card Games</t>
  </si>
  <si>
    <t>Sporting Events</t>
  </si>
  <si>
    <t>State %</t>
  </si>
  <si>
    <t>County %</t>
  </si>
  <si>
    <t>Depressive Symptoms</t>
  </si>
  <si>
    <t>YOUTH CONSUMPTIONS - EARLY USE/PRESCRIPTION</t>
  </si>
  <si>
    <t xml:space="preserve">SOCIAL NORMS  </t>
  </si>
  <si>
    <t>Refers to the acceptability or unacceptability of certain behaviors in a jurisdiction.  It often overlaps with other factors (Social Availability/Enforcement). Includes "Community Norms &amp; Family Norms".</t>
  </si>
  <si>
    <t>Social Norms</t>
  </si>
  <si>
    <t>Social (Family) Norms</t>
  </si>
  <si>
    <t>Social (Community) Norms</t>
  </si>
  <si>
    <t>Access &amp; Willingness to Use</t>
  </si>
  <si>
    <t>Drugs on School Property</t>
  </si>
  <si>
    <t>Sources of Alcohol/Prescription Drugs</t>
  </si>
  <si>
    <t>Possible Contributing Factors</t>
  </si>
  <si>
    <t>Consider Suicide</t>
  </si>
  <si>
    <t>Planned Suicide</t>
  </si>
  <si>
    <t>Attempt Suicide</t>
  </si>
  <si>
    <t>Smokeless Tobacco</t>
  </si>
  <si>
    <t>PED's &amp; Steroids</t>
  </si>
  <si>
    <t>Narcotic Prescription Drugs</t>
  </si>
  <si>
    <t>Prescription Tranquilizers</t>
  </si>
  <si>
    <t>Prescription Stimulants</t>
  </si>
  <si>
    <t>Used Over-The-Counter Drugs to get High</t>
  </si>
  <si>
    <t>Methamphetamines</t>
  </si>
  <si>
    <t>Ecstacy or Molly</t>
  </si>
  <si>
    <t>Synthetic Drugs</t>
  </si>
  <si>
    <t>Any Gambling (Lifetime)</t>
  </si>
  <si>
    <t>Any Gambling (30-days)</t>
  </si>
  <si>
    <t>Felt the Need to Bet More Money</t>
  </si>
  <si>
    <t>Lied About Gambling Habits</t>
  </si>
  <si>
    <t>Online (Internet) Gambling</t>
  </si>
  <si>
    <t>Personal Skill Games</t>
  </si>
  <si>
    <t>Bet/Gambled in Some Other Way</t>
  </si>
  <si>
    <t>Drug Overdose - Local ER Data</t>
  </si>
  <si>
    <t>Adult D&amp;A Treatment Referrals</t>
  </si>
  <si>
    <t>Use Prescription Drugs Not Prescribed To You</t>
  </si>
  <si>
    <t>Use Tobacco</t>
  </si>
  <si>
    <t>Use Marijuana</t>
  </si>
  <si>
    <t>Smoke One or More Packs of Cigarettes Daily</t>
  </si>
  <si>
    <t>Take Five or More Drinks of an Alcoholic Beverage Once or Twice a Week</t>
  </si>
  <si>
    <t>Take 1-2 Drinks of an Alcoholic Beverage Nearly Every Day</t>
  </si>
  <si>
    <t>Try Marijuana Once or Twice</t>
  </si>
  <si>
    <t>Use Marijuana Once or Twice Per Week</t>
  </si>
  <si>
    <t>Use Marijuana Regularly</t>
  </si>
  <si>
    <t>Use Prescription Drugs that are not Prescribed to Them</t>
  </si>
  <si>
    <t>Ease of Access to Prescription Pain Drugs</t>
  </si>
  <si>
    <t>Willing to Try Alcohol Before age 21</t>
  </si>
  <si>
    <t>Willing to Try Marijuana Before Age 21</t>
  </si>
  <si>
    <t>Offered Drugs at School</t>
  </si>
  <si>
    <t>Bought it in a Store</t>
  </si>
  <si>
    <t>Bought it at Restaurant, Bar or Club</t>
  </si>
  <si>
    <t>Bought at a Public Event, Concert or Sporting Event</t>
  </si>
  <si>
    <t>Gave Someone Money to Buy it For Me</t>
  </si>
  <si>
    <t>Took It Without Permission</t>
  </si>
  <si>
    <t>Took From Family Member Living in My Home</t>
  </si>
  <si>
    <t>Took From Other Relatives not Living in My Home</t>
  </si>
  <si>
    <t>Took Them From Someone not Related to Me</t>
  </si>
  <si>
    <t>A Friend/Family Member Gave Them to Me</t>
  </si>
  <si>
    <t>Bought Them From Someone</t>
  </si>
  <si>
    <t>Ordered Them Over the Internet</t>
  </si>
  <si>
    <t>Binge Drinking During Past Two Weeks</t>
  </si>
  <si>
    <t>Driving After Alchol Use in Past Year</t>
  </si>
  <si>
    <t>Driving After Marijuana Use in Past Year</t>
  </si>
  <si>
    <t>Sold Illegal Drugs</t>
  </si>
  <si>
    <t>Been Drunk or High At School</t>
  </si>
  <si>
    <t>Refers to economic availability such as special deals and discounts for alcohol in particular, such as "2 for 1" specials or discounted happy hour prices as well as attempts ot increase the attractiveness of drinking, smoking or using illicity drugs.  It can include adverstising that promotes excessive, illegal and/or unsafe use.</t>
  </si>
  <si>
    <t xml:space="preserve">Protective Factors </t>
  </si>
  <si>
    <t>Consump1</t>
  </si>
  <si>
    <t>PED's</t>
  </si>
  <si>
    <t>Nar Pres Drugs</t>
  </si>
  <si>
    <t>Pres Tranqu</t>
  </si>
  <si>
    <t>Pres Stimulants</t>
  </si>
  <si>
    <t>OTC to get High</t>
  </si>
  <si>
    <t>Consump2</t>
  </si>
  <si>
    <t>Consump3</t>
  </si>
  <si>
    <t>Self-Select "High Risk"</t>
  </si>
  <si>
    <t>YOUTH CONSEQUENCES</t>
  </si>
  <si>
    <t>Possession/Use of Controlled Substance</t>
  </si>
  <si>
    <t>Sale/Distribution of Controlled Substance</t>
  </si>
  <si>
    <t>Sale/Possession/Use or Under the Influence</t>
  </si>
  <si>
    <t>Possession/Use or Sale of Tobacco</t>
  </si>
  <si>
    <t>Juvenile Arrests: Liquor Law Violations</t>
  </si>
  <si>
    <t>Alleged Juvenile Drug Offenses</t>
  </si>
  <si>
    <t>Conseq1 (Youth)</t>
  </si>
  <si>
    <t>Conseq2 (Adult)</t>
  </si>
  <si>
    <t>Admissions for Drug Abuse</t>
  </si>
  <si>
    <t>Admissions for Alcohol Abuse</t>
  </si>
  <si>
    <t>PAYS INDICATORS</t>
  </si>
  <si>
    <t>IntVar</t>
  </si>
  <si>
    <t>PAYS RISK FACTORS</t>
  </si>
  <si>
    <t>PAYSindc</t>
  </si>
  <si>
    <t>Enforcement/Adjudication</t>
  </si>
  <si>
    <t xml:space="preserve">Retail Access/Availability  </t>
  </si>
  <si>
    <t xml:space="preserve">Social Access/Availability  </t>
  </si>
  <si>
    <t>Perception Of Risk</t>
  </si>
  <si>
    <t xml:space="preserve">Social Norms  </t>
  </si>
  <si>
    <t xml:space="preserve">Price/Promotion  </t>
  </si>
  <si>
    <t>PAYSRnP</t>
  </si>
  <si>
    <t>PAYS Indicators</t>
  </si>
  <si>
    <t>Source</t>
  </si>
  <si>
    <t>Sheet/Tab</t>
  </si>
  <si>
    <t>Number of Calls to the Problem Gambling Helpline</t>
  </si>
  <si>
    <t>Number of People on the Casino Self-Exclusion List</t>
  </si>
  <si>
    <t>Self-Harm</t>
  </si>
  <si>
    <t>PAYS Mental Health Concerns</t>
  </si>
  <si>
    <t>Comments</t>
  </si>
  <si>
    <t>Enter name of Single County Authority here (i.e. Centre County SCA)</t>
  </si>
  <si>
    <t>County compared to State</t>
  </si>
  <si>
    <t>County compared to State:</t>
  </si>
  <si>
    <t>6th</t>
  </si>
  <si>
    <t>8th</t>
  </si>
  <si>
    <t>10th</t>
  </si>
  <si>
    <t>12th</t>
  </si>
  <si>
    <t>Page 84*</t>
  </si>
  <si>
    <t>Page 85*</t>
  </si>
  <si>
    <t>Page 88*</t>
  </si>
  <si>
    <t>Page 89*</t>
  </si>
  <si>
    <t>Page 85</t>
  </si>
  <si>
    <t>Page 86</t>
  </si>
  <si>
    <t>"Scale Questions Defined" County PAYS Report:</t>
  </si>
  <si>
    <t xml:space="preserve">Page 88 </t>
  </si>
  <si>
    <t>Page 87</t>
  </si>
  <si>
    <t>Page 89</t>
  </si>
  <si>
    <r>
      <t xml:space="preserve">"Scale Questions Defined" </t>
    </r>
    <r>
      <rPr>
        <b/>
        <u/>
        <sz val="10"/>
        <rFont val="Arial"/>
        <family val="2"/>
      </rPr>
      <t>County PAYS Report</t>
    </r>
    <r>
      <rPr>
        <b/>
        <sz val="10"/>
        <rFont val="Arial"/>
        <family val="2"/>
      </rPr>
      <t xml:space="preserve">:          </t>
    </r>
    <r>
      <rPr>
        <i/>
        <sz val="10"/>
        <rFont val="Arial"/>
        <family val="2"/>
      </rPr>
      <t>*</t>
    </r>
    <r>
      <rPr>
        <i/>
        <sz val="8"/>
        <rFont val="Arial"/>
        <family val="2"/>
      </rPr>
      <t>Includes D&amp;A specific question(s)</t>
    </r>
    <r>
      <rPr>
        <sz val="8"/>
        <rFont val="Arial"/>
        <family val="2"/>
      </rPr>
      <t xml:space="preserve"> </t>
    </r>
  </si>
  <si>
    <t>Page 26</t>
  </si>
  <si>
    <t>NOTES:</t>
  </si>
  <si>
    <t>Pages 68-69</t>
  </si>
  <si>
    <t>Pages 70-71</t>
  </si>
  <si>
    <t>Pages 66-67</t>
  </si>
  <si>
    <t>Pages 28-33</t>
  </si>
  <si>
    <t>Pages 46-47</t>
  </si>
  <si>
    <t>Page 29</t>
  </si>
  <si>
    <t>"Scale Questions Defined"   County PAYS Report:</t>
  </si>
  <si>
    <t>Other Anti-Social Behavior</t>
  </si>
  <si>
    <t>Identify school-districts not participating in the PAYS:</t>
  </si>
  <si>
    <t>ADULT CONSUMPTIONS - OTHER DRUGS/GAMBLING</t>
  </si>
  <si>
    <t>Grade</t>
  </si>
  <si>
    <t>Total</t>
  </si>
  <si>
    <t>Other Anti-social Behavior</t>
  </si>
  <si>
    <t>Data Source Suggestions:</t>
  </si>
  <si>
    <r>
      <t>Refers to the acceptability or unacceptability of certain behaviors in a jurisdiction.  It often overlaps with other factors (Social Availability/Enforcement). Includes "</t>
    </r>
    <r>
      <rPr>
        <b/>
        <sz val="10"/>
        <rFont val="Arial"/>
        <family val="2"/>
      </rPr>
      <t>Community Norms</t>
    </r>
    <r>
      <rPr>
        <sz val="10"/>
        <rFont val="Arial"/>
        <family val="2"/>
      </rPr>
      <t xml:space="preserve"> &amp; </t>
    </r>
    <r>
      <rPr>
        <b/>
        <sz val="10"/>
        <rFont val="Arial"/>
        <family val="2"/>
      </rPr>
      <t>Family Norms</t>
    </r>
    <r>
      <rPr>
        <sz val="10"/>
        <rFont val="Arial"/>
        <family val="2"/>
      </rPr>
      <t>".</t>
    </r>
  </si>
  <si>
    <t>PAYS County Participation: Please see page 6 of your County PAYS report and enter the following information for your County:</t>
  </si>
  <si>
    <t>Member Name</t>
  </si>
  <si>
    <t>DATA GAPS - What are we missing?</t>
  </si>
  <si>
    <t>Other Risk Factor Data</t>
  </si>
  <si>
    <t>PAYS PROTECTIVE FACTORS</t>
  </si>
  <si>
    <t>PAYS Risk Factors</t>
  </si>
  <si>
    <t>PAYS Protective Factors</t>
  </si>
  <si>
    <t>Questions to Ask</t>
  </si>
  <si>
    <t>Target Audience</t>
  </si>
  <si>
    <t>x</t>
  </si>
  <si>
    <t>Price/Promotion</t>
  </si>
  <si>
    <t>Community Conversation Responses</t>
  </si>
  <si>
    <t>Risk/Protective Factor</t>
  </si>
  <si>
    <t>Step 3: Develop Qualitative Discussion Questions</t>
  </si>
  <si>
    <t>WHAT ARE THE PROBLEMS?</t>
  </si>
  <si>
    <t>WHY ARE THE PROBLEMS OCCURRING?</t>
  </si>
  <si>
    <t>Sentencing Dispositions</t>
  </si>
  <si>
    <t>BRFSS - Alcohol &amp; Tobacco</t>
  </si>
  <si>
    <t>No Rate Available</t>
  </si>
  <si>
    <t>WHAT ARE WE MISSING? WHAT ARE OUR DATA GAPS?</t>
  </si>
  <si>
    <t>SCA Contact Name:</t>
  </si>
  <si>
    <t>SCA Contact Phone:</t>
  </si>
  <si>
    <t>SCA Contact Email:</t>
  </si>
  <si>
    <t>Assessment Team</t>
  </si>
  <si>
    <t>Have 1-2 Drinks of an Alcoholic Beverage Every Day</t>
  </si>
  <si>
    <t>Other Risk Factors</t>
  </si>
  <si>
    <t>OTHER RISK FACTORS</t>
  </si>
  <si>
    <t>Children Enrolled in Medical Assistance - Percent (2014)</t>
  </si>
  <si>
    <t>Juvenile Crime Arrests - Rate Per 1,000 Children (2014)</t>
  </si>
  <si>
    <t>Juvenile Arrests: Liquor Law Violations - Rate Per 1,000 Children (2014)</t>
  </si>
  <si>
    <t>DUI Arrests (Ages 21 and Under) - Percent (2016)</t>
  </si>
  <si>
    <t>Drug Possession Arrests (Under 18) - Percent (2016)</t>
  </si>
  <si>
    <t>Population</t>
  </si>
  <si>
    <t>Age</t>
  </si>
  <si>
    <t>Race</t>
  </si>
  <si>
    <t>Income</t>
  </si>
  <si>
    <t>Education</t>
  </si>
  <si>
    <t xml:space="preserve">  Persons in Poverty</t>
  </si>
  <si>
    <t xml:space="preserve">  Under age 18</t>
  </si>
  <si>
    <t xml:space="preserve">  Under age 5</t>
  </si>
  <si>
    <t xml:space="preserve">  65 and Over</t>
  </si>
  <si>
    <t>American Indian</t>
  </si>
  <si>
    <t xml:space="preserve">  Median Income</t>
  </si>
  <si>
    <t>Black Alone</t>
  </si>
  <si>
    <t>White Alone</t>
  </si>
  <si>
    <t>Asian Alone</t>
  </si>
  <si>
    <t>Native Hawaiian</t>
  </si>
  <si>
    <t>Two or More</t>
  </si>
  <si>
    <t>Hispanic/Latino</t>
  </si>
  <si>
    <t>HS Graduate +</t>
  </si>
  <si>
    <t>Bachelor's Degree +</t>
  </si>
  <si>
    <t>Race -cont'd</t>
  </si>
  <si>
    <t>OtherRF</t>
  </si>
  <si>
    <t>Drug Use - Perceptions of Risk</t>
  </si>
  <si>
    <t>PAYS Mental Health/Suicide</t>
  </si>
  <si>
    <t>Adult Mental Health</t>
  </si>
  <si>
    <t>Phase A - YOUTH CONSUMPTION</t>
  </si>
  <si>
    <t>Income/SES/Poverty</t>
  </si>
  <si>
    <t>Employment Status</t>
  </si>
  <si>
    <t>Educational Attainment</t>
  </si>
  <si>
    <t>Neighborhood Disorganization</t>
  </si>
  <si>
    <t>Attitude Towards Drug Use</t>
  </si>
  <si>
    <t>Mental Health/Illness</t>
  </si>
  <si>
    <t>Adult Risk Factor Link:</t>
  </si>
  <si>
    <t xml:space="preserve">Teen Pregnancy </t>
  </si>
  <si>
    <t>Adverse Childhood Experiences</t>
  </si>
  <si>
    <t>NSDUH Regional Drug Use - Perceptions of Risk (2014) - [ENTER 18 OR OLDER DATA]</t>
  </si>
  <si>
    <t xml:space="preserve">MENTAL HEALTH  </t>
  </si>
  <si>
    <t>OTHER SOCIAL DETERMINANTS</t>
  </si>
  <si>
    <t>Major Depressive Episode - Adult</t>
  </si>
  <si>
    <t>Serious Thoughts of Suicide - Adult</t>
  </si>
  <si>
    <t>Any/Serious Mental Illness - Adult</t>
  </si>
  <si>
    <t>Mental Health - Youth</t>
  </si>
  <si>
    <t>Suicide - Youth</t>
  </si>
  <si>
    <t>Other Indicators (PAYS)</t>
  </si>
  <si>
    <t>Attitudes Toward Drug Use - Adult</t>
  </si>
  <si>
    <t>Income/SES/Poverty - Adult</t>
  </si>
  <si>
    <t>Teen Pregnancy - Adult</t>
  </si>
  <si>
    <t>Employment Status - Adult</t>
  </si>
  <si>
    <t>Educational Attainment - Adult</t>
  </si>
  <si>
    <t>Neighborhood Disorganization - Adult</t>
  </si>
  <si>
    <t>Current Smoker</t>
  </si>
  <si>
    <t>Types of Gambling:</t>
  </si>
  <si>
    <t>Drug Possession Arrests (Under 18)</t>
  </si>
  <si>
    <t xml:space="preserve">Total Drug and Alcohol-Related Crashes </t>
  </si>
  <si>
    <t>Drug-Related Overdose Deaths</t>
  </si>
  <si>
    <t>Total Rx Related Calls to the Poison Control Center</t>
  </si>
  <si>
    <t xml:space="preserve">Refers to youth and/or adults that reported a major depressive episode, AND/OR who had a diagnosable mental, behaviorial or emotional disorder other than a developmental or substance use disorder, AND/OR experienced thoughts of suicide. </t>
  </si>
  <si>
    <t>Refers to the social conditions in the places where people live, learn, work and play.</t>
  </si>
  <si>
    <t>Phase A - ADULT CONSUMPTION</t>
  </si>
  <si>
    <t>Preparation - Complete Prior to Training</t>
  </si>
  <si>
    <t>Phase B - Adult Consequences</t>
  </si>
  <si>
    <t>Phase C - PAYS Risk/Protective Factors</t>
  </si>
  <si>
    <t>Phase C - PAYS Other Indicators</t>
  </si>
  <si>
    <t>Phase D - Resource Page</t>
  </si>
  <si>
    <t>Step 4 - Record/Report Data</t>
  </si>
  <si>
    <t xml:space="preserve">Consumptions </t>
  </si>
  <si>
    <t>Poverty</t>
  </si>
  <si>
    <t>Transition/Mobility</t>
  </si>
  <si>
    <t>Community Conversations</t>
  </si>
  <si>
    <t>NSDUH Mental Health Data</t>
  </si>
  <si>
    <t>Localized Mental Health Data</t>
  </si>
  <si>
    <t>Mental Health</t>
  </si>
  <si>
    <t>Other Social Determinants</t>
  </si>
  <si>
    <t>Contributing Factors</t>
  </si>
  <si>
    <t>Problem #1</t>
  </si>
  <si>
    <t>Problem #2</t>
  </si>
  <si>
    <t>Problem #3</t>
  </si>
  <si>
    <t>Problem #4</t>
  </si>
  <si>
    <t>Problem #5</t>
  </si>
  <si>
    <t>PROBLEM(S)</t>
  </si>
  <si>
    <t>RISK/PROTECTIVE FACTOR(S)</t>
  </si>
  <si>
    <t>CONTRIBUTING FACTOR(S)</t>
  </si>
  <si>
    <t>Problem 5:</t>
  </si>
  <si>
    <t>Problem 4:</t>
  </si>
  <si>
    <t>Problem 3:</t>
  </si>
  <si>
    <t>Problem 2:</t>
  </si>
  <si>
    <t>Problem 1:</t>
  </si>
  <si>
    <t>Steps 1 &amp; 2: Identify Problem(s) &amp; Plan Community Conversations</t>
  </si>
  <si>
    <t>Contributing Factors - Specific Examples</t>
  </si>
  <si>
    <t>Problem 6:</t>
  </si>
  <si>
    <t>Problem #6</t>
  </si>
  <si>
    <t xml:space="preserve">Gambling Notes: </t>
  </si>
  <si>
    <t>Notes:</t>
  </si>
  <si>
    <t>Adult Use Notes:</t>
  </si>
  <si>
    <t>Phase B - Youth Consequences</t>
  </si>
  <si>
    <t>%</t>
  </si>
  <si>
    <t>Total Number of People on the Casino Self-Exclusion List (2016)</t>
  </si>
  <si>
    <t>Perceptions - Marijuana - Percent (Table 4)</t>
  </si>
  <si>
    <t>Perceptions - Binge Drinking - Percent (Table 11)</t>
  </si>
  <si>
    <t>Perceptions - Smoking - Percent (Table 14)</t>
  </si>
  <si>
    <t>#</t>
  </si>
  <si>
    <t>Binge/Chronic Drinking</t>
  </si>
  <si>
    <t>Cocaine Use</t>
  </si>
  <si>
    <t>Alcohol Related Crashes (Under 21)</t>
  </si>
  <si>
    <t>Drug-Related Overdose Deaths - Rate Per 100,000 Population (2016)</t>
  </si>
  <si>
    <t>Total Admissions for Substance Abuse - Drug Abuse (2016)</t>
  </si>
  <si>
    <t>Total Admissions for Substance Abuse - Alcohol Abuse (2016)</t>
  </si>
  <si>
    <t>Delinquency Dispositions As A %  Of Juvenile Population - Percent (2016)</t>
  </si>
  <si>
    <t>Phase C - Other Risk Factor/Indicator Data (Combined Youth &amp; Adult data sources)</t>
  </si>
  <si>
    <t>($) - (%)</t>
  </si>
  <si>
    <t>Other</t>
  </si>
  <si>
    <t>Number of DUI Arrests - Rate Per 100,000 Population (2016)</t>
  </si>
  <si>
    <t>Drug Possession Arrest Rates per 100,000 Population (2016)</t>
  </si>
  <si>
    <t>Drug Sale Arrest Rates per 100,000 Population (2016)</t>
  </si>
  <si>
    <t>Total Rx Related Calls to Poison Control Center (2015-16)</t>
  </si>
  <si>
    <t>Binge Drinking - Percent (2014-16)</t>
  </si>
  <si>
    <t>Chronic Drinkers - Percent (2014-16)</t>
  </si>
  <si>
    <t>Current Smoker - Percent (2014-16)</t>
  </si>
  <si>
    <t>Smokeless Tobacco User - Percent (2014-16)</t>
  </si>
  <si>
    <t>Movers in Past Year (Transition/Mobility) - Percent (2015)</t>
  </si>
  <si>
    <t>Contributing Factor Categories:</t>
  </si>
  <si>
    <t>Mapping the Risk Factors &amp; Other Indicators to Contributing Factor Categories</t>
  </si>
  <si>
    <t>Contributing Factor Categories</t>
  </si>
  <si>
    <t>30-day Alcohol Use</t>
  </si>
  <si>
    <t>Conversation Format</t>
  </si>
  <si>
    <t>Ecstasy or Molly</t>
  </si>
  <si>
    <t>Magnitude</t>
  </si>
  <si>
    <t>Severity</t>
  </si>
  <si>
    <t>Time-Trends</t>
  </si>
  <si>
    <t>Comparison</t>
  </si>
  <si>
    <t>Area of Concern</t>
  </si>
  <si>
    <t>Increasing</t>
  </si>
  <si>
    <t>Decreasing</t>
  </si>
  <si>
    <t>Staying The Same</t>
  </si>
  <si>
    <t>About The Same</t>
  </si>
  <si>
    <t>Use the following prioritization matrix below to further assist you in prioritizing your areas of concern:</t>
  </si>
  <si>
    <t>Much Higher (Red)</t>
  </si>
  <si>
    <t>Below</t>
  </si>
  <si>
    <t>Elevated (Yellow)</t>
  </si>
  <si>
    <t>Higher (Orange)</t>
  </si>
  <si>
    <t>Level Of Importance</t>
  </si>
  <si>
    <t>Changeability</t>
  </si>
  <si>
    <t>Time Trends</t>
  </si>
  <si>
    <t>Substantiated Juvenile Drug Offenses As a % Of Total Juvenile Dispositions - Percent (2016)</t>
  </si>
  <si>
    <t>PROBLEM  #1:</t>
  </si>
  <si>
    <t>LONG TERM GOALS</t>
  </si>
  <si>
    <t>Direction of Change</t>
  </si>
  <si>
    <t>Primary Age</t>
  </si>
  <si>
    <t>Outcome Indicators</t>
  </si>
  <si>
    <t>% Change</t>
  </si>
  <si>
    <t>(HIDE THIS)</t>
  </si>
  <si>
    <r>
      <t xml:space="preserve">From   </t>
    </r>
    <r>
      <rPr>
        <b/>
        <i/>
        <sz val="8"/>
        <color rgb="FF000000"/>
        <rFont val="Arial"/>
        <family val="2"/>
      </rPr>
      <t>Current</t>
    </r>
  </si>
  <si>
    <r>
      <t xml:space="preserve">To    </t>
    </r>
    <r>
      <rPr>
        <b/>
        <i/>
        <sz val="8"/>
        <color rgb="FF000000"/>
        <rFont val="Arial"/>
        <family val="2"/>
      </rPr>
      <t>Goal</t>
    </r>
  </si>
  <si>
    <t>Type (Percent/Rate)</t>
  </si>
  <si>
    <t>Target Date</t>
  </si>
  <si>
    <t>TO</t>
  </si>
  <si>
    <t>Decrease</t>
  </si>
  <si>
    <t>Youth</t>
  </si>
  <si>
    <t>BY</t>
  </si>
  <si>
    <t>Percent</t>
  </si>
  <si>
    <t>AS MEASURED BY</t>
  </si>
  <si>
    <t>Increase</t>
  </si>
  <si>
    <t>Per 1000</t>
  </si>
  <si>
    <t>Risk/Protective Factor #1</t>
  </si>
  <si>
    <t>INTERMEDIATE GOAL</t>
  </si>
  <si>
    <t>Risk/Protective Factor #2</t>
  </si>
  <si>
    <t>Risk/Protective Factor #3</t>
  </si>
  <si>
    <t>PROBLEM  #2:</t>
  </si>
  <si>
    <t>PROBLEM  #3:</t>
  </si>
  <si>
    <t>Name of Program/Practice/Service</t>
  </si>
  <si>
    <t>Description</t>
  </si>
  <si>
    <t xml:space="preserve">Implementing Agency                 </t>
  </si>
  <si>
    <t>Implementation Status</t>
  </si>
  <si>
    <t>Location of Implementation</t>
  </si>
  <si>
    <r>
      <t xml:space="preserve">Target Population </t>
    </r>
    <r>
      <rPr>
        <b/>
        <sz val="8"/>
        <color rgb="FF000000"/>
        <rFont val="Arial"/>
        <family val="2"/>
      </rPr>
      <t xml:space="preserve">  </t>
    </r>
  </si>
  <si>
    <t>Timeline</t>
  </si>
  <si>
    <t>Sustainability</t>
  </si>
  <si>
    <t>CONTRIBUTING FACTORS</t>
  </si>
  <si>
    <t>PROBLEM  #4:</t>
  </si>
  <si>
    <t>PROBLEM  #5:</t>
  </si>
  <si>
    <t>PROBLEM  #6:</t>
  </si>
  <si>
    <t>Goals</t>
  </si>
  <si>
    <t>Maintain</t>
  </si>
  <si>
    <t>Adult</t>
  </si>
  <si>
    <t>Youth &amp; Adult</t>
  </si>
  <si>
    <t>Per 100</t>
  </si>
  <si>
    <t>Per 10,000</t>
  </si>
  <si>
    <t>Per 100,000</t>
  </si>
  <si>
    <t>Prioritized RISK/PROTECTIVE FACTOR</t>
  </si>
  <si>
    <t>Raw Number (#)</t>
  </si>
  <si>
    <t>Fluctuates</t>
  </si>
  <si>
    <t>Low</t>
  </si>
  <si>
    <t>Medium</t>
  </si>
  <si>
    <t>High</t>
  </si>
  <si>
    <t>Process Measures</t>
  </si>
  <si>
    <t>Short-term Outcome Measures</t>
  </si>
  <si>
    <t>Area of Concern (Risk Factors)</t>
  </si>
  <si>
    <t>Area of Concern (Protective Factors)</t>
  </si>
  <si>
    <t>Grades, Locations or Subpopulations of Concern</t>
  </si>
  <si>
    <t>Locations or Subpopulations of Concern</t>
  </si>
  <si>
    <t>What are the top 3-5 most used substances in the past 30 days? What are the top 3-5 most used substances in lifetime?</t>
  </si>
  <si>
    <t>Which items stand out as a potential concern because they are increasing over time? List the items and include any other relevant details about the time-trend(s) that you see.</t>
  </si>
  <si>
    <t xml:space="preserve">For any of the items noted in the questions above, which grade levels are most impacted? Include any other observations about trends by grade. </t>
  </si>
  <si>
    <t xml:space="preserve">Are there certain school districts, subpopulations, demographic groups or pockets within the community that are having a significant impact on the data? If yes, list and explain. </t>
  </si>
  <si>
    <t xml:space="preserve">Are there any items not listed in any of the questions above that stand out as a potential concern for a specific population (e.g. grade, school district, etc.)? If yes, list and explain. </t>
  </si>
  <si>
    <t>Which gambling behaviors stand out as a concern in regard to magnitude?</t>
  </si>
  <si>
    <t>Which items showing as above the state rate stand out as potential concerns and why?  (Items of very low magnitude that are above the state rate may be less of a concern as they are impacting very small numbers of people.)</t>
  </si>
  <si>
    <t>Which items stand out as a potential concern due to the severity of their consequences (e.g. resulting in many arrests, deaths, etc.)?  List the item and the related consequence. (You can examine the data in the consequence tabs to gauge potential consequences.)</t>
  </si>
  <si>
    <t xml:space="preserve">Are there any items not listed in any questions above that stand out as a potential concern for a specific population (e.g. grade, school district, etc.)? If yes, list and explain. </t>
  </si>
  <si>
    <t xml:space="preserve">If you have concerns about the applicability of regional data to your county, note them here. </t>
  </si>
  <si>
    <t xml:space="preserve">What appears to be the most used substances by adults? </t>
  </si>
  <si>
    <t>Which items showing as above the state rate stand out as potential concerns and why?  (Items of very low magnitude that are above the state may be less of a concern as they are impacting very small numbers of people.)</t>
  </si>
  <si>
    <t>Are there certain subpopulations, demographic groups or pockets within the community that are having a significant impact on the data? If yes, list and explain.</t>
  </si>
  <si>
    <t xml:space="preserve">Are there any items not listed in any questions above that stand out as potential concern for a specific subpopulation? If yes, list and explain. </t>
  </si>
  <si>
    <t>Which items appear to be most common or are impacting the most people?</t>
  </si>
  <si>
    <t>Which substance use and/or gambling behaviors appear to be most linked to the consequences? (When unclear or unknown, note that.)</t>
  </si>
  <si>
    <t>Which items that are elevated above the state rate stand out as potential concerns and why?</t>
  </si>
  <si>
    <t xml:space="preserve">Which items stand out as potential concerns due to the severity of the consequence? </t>
  </si>
  <si>
    <t xml:space="preserve">Are there certain subpopulations, demographic groups or pockets within the community that are having a significant impact on the data? If yes, list and explain. </t>
  </si>
  <si>
    <t xml:space="preserve">Are there any items not listed in any questions above that stand out as a potential concern for a specific subpopulation? If yes, list and explain. </t>
  </si>
  <si>
    <t xml:space="preserve">What are the five (5) highest overall risk factors?  What are the three lowest (3) protective factors? </t>
  </si>
  <si>
    <t>Which risk factors showing as above the state rate, and protective factors below the state rate, stand out as potential concerns and why? (Risk factors that are low but above the state rate, may be less of a concern as compared to a risk factor that is impacting more youth but falls under the state rate.)</t>
  </si>
  <si>
    <t>Which risk/protective factors stand out as a potential concern because they are increasing/decreasing over time? List the items and include any other relevant details about the time-trends you see.</t>
  </si>
  <si>
    <t xml:space="preserve">Which risk/protective factors are likely having the most influence on the problems you prioritized in the consumption and consequence tabs? </t>
  </si>
  <si>
    <t xml:space="preserve">Are there any risk/protective factors not listed in any questions above that stand out as a potential concern for a specific subpopulation (e.g. grade, school district, etc.)? If yes, list and explain. </t>
  </si>
  <si>
    <t xml:space="preserve">What substances have the lowest perception of peer disapproval, perception of parent disapproval and/or perception of risk? </t>
  </si>
  <si>
    <t xml:space="preserve">What are the two most common sources of alcohol? What are the two most common sources of prescription drugs? </t>
  </si>
  <si>
    <t xml:space="preserve">What other indicators are of concern due to the percentage of students impacted? </t>
  </si>
  <si>
    <t xml:space="preserve">Which indicators showing as above the state rate stand out as potential concerns and why? </t>
  </si>
  <si>
    <t>Which indicators stand out as a potential concern because they are increasing/decreasing over time? List the items and include any other relevant details about the time-trends you see.</t>
  </si>
  <si>
    <t xml:space="preserve">Which indicators are likely having the most influence on the problems you prioritized in the consumption and consequence tabs? </t>
  </si>
  <si>
    <t xml:space="preserve">For any of the items noted in the question above, which grade levels are most impacted? Include any other observations about trends by grade. </t>
  </si>
  <si>
    <t xml:space="preserve">Are there any indicators not listed in any questions above that stand out as a potential concern for a specific subpopulation (e.g. grade, school district? If yes, list and explain. </t>
  </si>
  <si>
    <t xml:space="preserve">Which risk factors appear to be most common or are impacting the most people? </t>
  </si>
  <si>
    <t xml:space="preserve">Which risk factors stand out as a potential concern because they are increasing over time? List the items and include any other relevant details about the time-trend(s) that you see. </t>
  </si>
  <si>
    <t xml:space="preserve">Which risk factors are likely having the most influence on the problems you prioritized in consumption and consequence tabs? </t>
  </si>
  <si>
    <t>2017 Estimate</t>
  </si>
  <si>
    <t>US Census Bureau - 2017 County Quick Facts</t>
  </si>
  <si>
    <t>Surveys</t>
  </si>
  <si>
    <t>*Enrollment in this table refers to the number of students enrolled in all schools in the district, county or community that were eligible to participate in 2017 PAYS, even if they did not participate.</t>
  </si>
  <si>
    <t>State 2017</t>
  </si>
  <si>
    <t>County 2017</t>
  </si>
  <si>
    <t>Page 86*</t>
  </si>
  <si>
    <t xml:space="preserve">Page 86 </t>
  </si>
  <si>
    <t>Page 90*</t>
  </si>
  <si>
    <t>Page 88</t>
  </si>
  <si>
    <t>Page 84</t>
  </si>
  <si>
    <t>Page 90</t>
  </si>
  <si>
    <t>Marijuana - 30 day - Percent (Table 2)</t>
  </si>
  <si>
    <t>Cocaine Use - Past Year - Percent (Table 4)</t>
  </si>
  <si>
    <t>Heroin Use - Past Year - Percent (Table 5)</t>
  </si>
  <si>
    <t>Alcohol - 30 day - Percent (Table 6)</t>
  </si>
  <si>
    <t>Tobacco Use - 30 day - Percent (Table 7)</t>
  </si>
  <si>
    <t>Cigarette Use - 30 day - Percent (Table 8)</t>
  </si>
  <si>
    <t>Alcohol Use Disorder - Past Year - Perecent (Table 9)</t>
  </si>
  <si>
    <t>NSDUH Regional Mental Health Concerns - (2016) - [ENTER 18 OR OLDER DATA]</t>
  </si>
  <si>
    <t xml:space="preserve">NSDUH Regional Drug Use (2014 - 2016) - [ENTER 18 OR OLDER DATA] </t>
  </si>
  <si>
    <t>Safe Schools - Possession/Use of Controlled Substance - Incidents per 100 students (2017)</t>
  </si>
  <si>
    <t>Safe Schools - Sale/Distribution of Controlled Substance - Incidents per 100 students (2017)</t>
  </si>
  <si>
    <t>Safe Schools - Sale/Possession/Use or Under the Influence - Incidents per 100 students (2017)</t>
  </si>
  <si>
    <t>Safe Schools - Possession/Use or Sale of Tobacco - Incidents per 100 students (2017)</t>
  </si>
  <si>
    <t>Violent Index Offenses: Reported Offenses - Rate Per 100,000 Population (2015)</t>
  </si>
  <si>
    <t>Children in Single Parent Households - Percent (2016)</t>
  </si>
  <si>
    <t>Poverty Rate for Children Under 18 - Rate (2016)</t>
  </si>
  <si>
    <t>Persons in Poverty - Percent 2017</t>
  </si>
  <si>
    <t>HS Graduate - Percent (2012-16)</t>
  </si>
  <si>
    <t>Bachelor's Degree - Percent (2012-16)</t>
  </si>
  <si>
    <t>Habitual Truancy - Rate (2017)</t>
  </si>
  <si>
    <t>Unemployment - Percent (2017)</t>
  </si>
  <si>
    <t>School Discipline: Total Incidents / Total Enrollment - Percent (2017)</t>
  </si>
  <si>
    <t>Teen Pregnancies, Ages 15 to 19 - Crude/Age Specifc Rate Per 1,000 Females (2016)</t>
  </si>
  <si>
    <t>Heroin Use</t>
  </si>
  <si>
    <t>Drug/Illegal Related Crashes (Under 21)</t>
  </si>
  <si>
    <t xml:space="preserve">Drug Possession Arrests </t>
  </si>
  <si>
    <t>Drug Sale Arrests</t>
  </si>
  <si>
    <t>Are there certain school-districts, subpopulations, demographic groups, or pockets within the community that are having a significant impact on the data? If yes, list and explain.</t>
  </si>
  <si>
    <t>Parents Provided It To Me</t>
  </si>
  <si>
    <t>Friends' Parents Provided It To Me</t>
  </si>
  <si>
    <t>Friends, Brothers or Sisters (Over 21)</t>
  </si>
  <si>
    <t>Friends, Brothers or Sisters (Under 21)</t>
  </si>
  <si>
    <t>Prioritization Selection(s):</t>
  </si>
  <si>
    <t>Brief Description/Notes:</t>
  </si>
  <si>
    <t xml:space="preserve">Prioritization Selection(s): </t>
  </si>
  <si>
    <t>Modified Participation Rate</t>
  </si>
  <si>
    <t>Enrolled In All Schools*</t>
  </si>
  <si>
    <t>Other Comments</t>
  </si>
  <si>
    <t xml:space="preserve">Other Comments </t>
  </si>
  <si>
    <t>Smokeless Tob</t>
  </si>
  <si>
    <t>Alcohol Related Crashes (Under 21) - Percent (2017)</t>
  </si>
  <si>
    <t>Drug Related Crashes (Under 21) - Percent (2017)</t>
  </si>
  <si>
    <t>Illegal Drug Related Crashes (Under 21) - Percent (2017)</t>
  </si>
  <si>
    <t>Total Drug and Alcohol Related Crashes (Includes Adult &amp; Juvenile) (2017)</t>
  </si>
  <si>
    <t>Total Number of Calls to the Problem Gambling Helpline (2017)</t>
  </si>
  <si>
    <t>Substantiated Child Abuse -  Rate Per 1,000 Children (2017)</t>
  </si>
  <si>
    <t>Received MH Services in Past Year - Percent (Table 12)</t>
  </si>
  <si>
    <t>Serious Mental Illness Past Year - Perecent (Table 10)</t>
  </si>
  <si>
    <t>Any Mental Illness Past Year - Percent         (Table 11)</t>
  </si>
  <si>
    <t>Had Serious Thoughts of Suicide Past Year - Perecent (Table 13)</t>
  </si>
  <si>
    <t>Major Depressive Episode Past Year - Percent (Table 14)</t>
  </si>
  <si>
    <t>Ease of Access to Alcohol</t>
  </si>
  <si>
    <t>Ease of Access to Cigarettes</t>
  </si>
  <si>
    <t>Ease of Access to Marijuana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</si>
</sst>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quot; above&quot;;0%&quot; below&quot;"/>
    <numFmt numFmtId="166" formatCode="_(* #,##0_);_(* \(#,##0\);_(* &quot;-&quot;??_);_(@_)"/>
    <numFmt numFmtId="167" formatCode="_(* #,##0.0_);_(* \(#,##0.0\);_(* &quot;-&quot;??_);_(@_)"/>
    <numFmt numFmtId="168" formatCode="[&gt;1]0.00&quot; x more&quot;;[Blue][&lt;1]0.00&quot; x less&quot;;0.00&quot; same&quot;"/>
    <numFmt numFmtId="169" formatCode="[Blue][&gt;1]0.00&quot; x more than PA&quot;;[&lt;1]0.00&quot; x less than PA&quot;;0.00&quot; same as PA&quot;"/>
  </numFmts>
  <fonts count="62">
    <font>
      <sz val="10"/>
      <color rgb="FF000000"/>
      <name val="Arial"/>
    </font>
    <font>
      <sz val="10"/>
      <name val="Arial"/>
      <family val="2"/>
    </font>
    <font>
      <b/>
      <sz val="10"/>
      <name val="Arial"/>
      <family val="2"/>
    </font>
    <font>
      <sz val="10"/>
      <name val="Arial"/>
      <family val="2"/>
    </font>
    <font>
      <u/>
      <sz val="6"/>
      <color rgb="FF1155CC"/>
      <name val="Arial"/>
      <family val="2"/>
    </font>
    <font>
      <b/>
      <sz val="12"/>
      <name val="Arial"/>
      <family val="2"/>
    </font>
    <font>
      <b/>
      <sz val="10"/>
      <name val="Arial"/>
      <family val="2"/>
    </font>
    <font>
      <sz val="6"/>
      <name val="Arial"/>
      <family val="2"/>
    </font>
    <font>
      <b/>
      <sz val="14"/>
      <name val="Arial"/>
      <family val="2"/>
    </font>
    <font>
      <sz val="12"/>
      <color rgb="FF191919"/>
      <name val="Proxima_nova_rgregular"/>
    </font>
    <font>
      <b/>
      <sz val="11"/>
      <color indexed="12"/>
      <name val="Arial"/>
      <family val="2"/>
    </font>
    <font>
      <b/>
      <sz val="14"/>
      <color rgb="FF000000"/>
      <name val="Arial"/>
      <family val="2"/>
    </font>
    <font>
      <sz val="10"/>
      <color rgb="FF000000"/>
      <name val="Arial"/>
      <family val="2"/>
    </font>
    <font>
      <u/>
      <sz val="10"/>
      <color theme="10"/>
      <name val="Arial"/>
      <family val="2"/>
    </font>
    <font>
      <b/>
      <sz val="10"/>
      <color rgb="FF000000"/>
      <name val="Arial"/>
      <family val="2"/>
    </font>
    <font>
      <sz val="10"/>
      <name val="Arial"/>
      <family val="2"/>
    </font>
    <font>
      <sz val="10"/>
      <color rgb="FF000000"/>
      <name val="Arial"/>
      <family val="2"/>
    </font>
    <font>
      <sz val="6"/>
      <name val="Arial"/>
      <family val="2"/>
    </font>
    <font>
      <b/>
      <u/>
      <sz val="10"/>
      <color rgb="FF000000"/>
      <name val="Arial"/>
      <family val="2"/>
    </font>
    <font>
      <b/>
      <sz val="10"/>
      <name val="Arial"/>
      <family val="2"/>
    </font>
    <font>
      <u/>
      <sz val="10"/>
      <color rgb="FF1155CC"/>
      <name val="Arial"/>
      <family val="2"/>
    </font>
    <font>
      <b/>
      <sz val="9"/>
      <color indexed="81"/>
      <name val="Tahoma"/>
      <family val="2"/>
    </font>
    <font>
      <b/>
      <u/>
      <sz val="10"/>
      <color theme="10"/>
      <name val="Arial"/>
      <family val="2"/>
    </font>
    <font>
      <b/>
      <i/>
      <sz val="14"/>
      <color rgb="FFFF0000"/>
      <name val="Arial"/>
      <family val="2"/>
    </font>
    <font>
      <sz val="9"/>
      <color indexed="81"/>
      <name val="Tahoma"/>
      <family val="2"/>
    </font>
    <font>
      <b/>
      <sz val="11"/>
      <color rgb="FF191919"/>
      <name val="Proxima_nova_rgregular"/>
    </font>
    <font>
      <i/>
      <sz val="10"/>
      <name val="Arial"/>
      <family val="2"/>
    </font>
    <font>
      <sz val="10"/>
      <color rgb="FF000000"/>
      <name val="Arial"/>
      <family val="2"/>
    </font>
    <font>
      <b/>
      <u/>
      <sz val="10"/>
      <name val="Arial"/>
      <family val="2"/>
    </font>
    <font>
      <sz val="8"/>
      <name val="Arial"/>
      <family val="2"/>
    </font>
    <font>
      <i/>
      <sz val="8"/>
      <name val="Arial"/>
      <family val="2"/>
    </font>
    <font>
      <sz val="12"/>
      <color rgb="FF000000"/>
      <name val="Calibri"/>
      <family val="2"/>
      <scheme val="minor"/>
    </font>
    <font>
      <i/>
      <sz val="9"/>
      <color rgb="FF000000"/>
      <name val="Arial"/>
      <family val="2"/>
    </font>
    <font>
      <i/>
      <sz val="10"/>
      <color rgb="FF000000"/>
      <name val="Arial"/>
      <family val="2"/>
    </font>
    <font>
      <b/>
      <sz val="12"/>
      <color rgb="FF000000"/>
      <name val="Arial"/>
      <family val="2"/>
    </font>
    <font>
      <b/>
      <sz val="12"/>
      <color rgb="FF000000"/>
      <name val="Calibri"/>
      <family val="2"/>
    </font>
    <font>
      <sz val="11"/>
      <color rgb="FF000000"/>
      <name val="Calibri"/>
      <family val="2"/>
    </font>
    <font>
      <b/>
      <sz val="10"/>
      <color theme="3" tint="0.39997558519241921"/>
      <name val="Arial"/>
      <family val="2"/>
    </font>
    <font>
      <b/>
      <sz val="10"/>
      <color theme="0"/>
      <name val="Arial"/>
      <family val="2"/>
    </font>
    <font>
      <sz val="10"/>
      <color theme="0"/>
      <name val="Arial"/>
      <family val="2"/>
    </font>
    <font>
      <b/>
      <i/>
      <sz val="10"/>
      <name val="Arial"/>
      <family val="2"/>
    </font>
    <font>
      <b/>
      <sz val="16"/>
      <color rgb="FF000000"/>
      <name val="Arial"/>
      <family val="2"/>
    </font>
    <font>
      <b/>
      <sz val="16"/>
      <name val="Arial"/>
      <family val="2"/>
    </font>
    <font>
      <b/>
      <u/>
      <sz val="10"/>
      <color theme="4"/>
      <name val="Arial"/>
      <family val="2"/>
    </font>
    <font>
      <b/>
      <sz val="12"/>
      <color rgb="FF000000"/>
      <name val="Calibri"/>
      <family val="2"/>
      <scheme val="minor"/>
    </font>
    <font>
      <u/>
      <sz val="10"/>
      <name val="Arial"/>
      <family val="2"/>
    </font>
    <font>
      <u/>
      <sz val="10"/>
      <color theme="0"/>
      <name val="Arial"/>
      <family val="2"/>
    </font>
    <font>
      <b/>
      <u/>
      <sz val="14"/>
      <color theme="1"/>
      <name val="Calibri"/>
      <family val="2"/>
      <scheme val="minor"/>
    </font>
    <font>
      <b/>
      <u/>
      <sz val="12"/>
      <color rgb="FF000000"/>
      <name val="Arial"/>
      <family val="2"/>
    </font>
    <font>
      <sz val="10"/>
      <color rgb="FFFF00FF"/>
      <name val="Arial"/>
      <family val="2"/>
    </font>
    <font>
      <b/>
      <sz val="10"/>
      <color rgb="FFFF00FF"/>
      <name val="Arial"/>
      <family val="2"/>
    </font>
    <font>
      <b/>
      <sz val="11"/>
      <name val="Arial"/>
      <family val="2"/>
    </font>
    <font>
      <b/>
      <sz val="12"/>
      <color rgb="FFFF0000"/>
      <name val="Arial"/>
      <family val="2"/>
    </font>
    <font>
      <b/>
      <i/>
      <u/>
      <sz val="14"/>
      <color rgb="FF000000"/>
      <name val="Arial"/>
      <family val="2"/>
    </font>
    <font>
      <b/>
      <sz val="11"/>
      <color rgb="FF000000"/>
      <name val="Arial"/>
      <family val="2"/>
    </font>
    <font>
      <b/>
      <i/>
      <sz val="8"/>
      <color rgb="FF000000"/>
      <name val="Arial"/>
      <family val="2"/>
    </font>
    <font>
      <b/>
      <i/>
      <u/>
      <sz val="10"/>
      <color rgb="FF000000"/>
      <name val="Arial"/>
      <family val="2"/>
    </font>
    <font>
      <b/>
      <sz val="12"/>
      <color theme="4" tint="-0.249977111117893"/>
      <name val="Arial"/>
      <family val="2"/>
    </font>
    <font>
      <b/>
      <sz val="8"/>
      <color rgb="FF000000"/>
      <name val="Arial"/>
      <family val="2"/>
    </font>
    <font>
      <sz val="11"/>
      <color rgb="FF000000"/>
      <name val="Arial"/>
      <family val="2"/>
    </font>
    <font>
      <b/>
      <sz val="10"/>
      <color rgb="FFFF0000"/>
      <name val="Arial"/>
      <family val="2"/>
    </font>
    <font>
      <sz val="10"/>
      <color indexed="81"/>
      <name val="Tahoma"/>
      <family val="2"/>
    </font>
  </fonts>
  <fills count="50">
    <fill>
      <patternFill patternType="none"/>
    </fill>
    <fill>
      <patternFill patternType="gray125"/>
    </fill>
    <fill>
      <patternFill patternType="solid">
        <fgColor rgb="FFFFFFFF"/>
        <bgColor rgb="FFFFFFFF"/>
      </patternFill>
    </fill>
    <fill>
      <patternFill patternType="solid">
        <fgColor rgb="FFEFEFEF"/>
        <bgColor rgb="FFEFEFEF"/>
      </patternFill>
    </fill>
    <fill>
      <patternFill patternType="solid">
        <fgColor rgb="FFFFF2CC"/>
        <bgColor rgb="FFFFF2CC"/>
      </patternFill>
    </fill>
    <fill>
      <patternFill patternType="solid">
        <fgColor rgb="FFD9D9D9"/>
        <bgColor rgb="FFD9D9D9"/>
      </patternFill>
    </fill>
    <fill>
      <patternFill patternType="solid">
        <fgColor rgb="FFFF0000"/>
        <bgColor rgb="FFFF0000"/>
      </patternFill>
    </fill>
    <fill>
      <patternFill patternType="solid">
        <fgColor rgb="FFCCCCCC"/>
        <bgColor rgb="FFCCCCCC"/>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5" tint="0.39997558519241921"/>
        <bgColor rgb="FFFF0000"/>
      </patternFill>
    </fill>
    <fill>
      <patternFill patternType="solid">
        <fgColor theme="0" tint="-0.249977111117893"/>
        <bgColor rgb="FFD9D9D9"/>
      </patternFill>
    </fill>
    <fill>
      <patternFill patternType="solid">
        <fgColor theme="0" tint="-0.249977111117893"/>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
      <patternFill patternType="solid">
        <fgColor theme="0"/>
        <bgColor rgb="FFFFFFFF"/>
      </patternFill>
    </fill>
    <fill>
      <patternFill patternType="solid">
        <fgColor theme="0"/>
        <bgColor rgb="FFCFE2F3"/>
      </patternFill>
    </fill>
    <fill>
      <patternFill patternType="solid">
        <fgColor theme="0" tint="-4.9989318521683403E-2"/>
        <bgColor rgb="FFFFFFFF"/>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rgb="FFFFFFFF"/>
      </patternFill>
    </fill>
    <fill>
      <patternFill patternType="solid">
        <fgColor theme="0"/>
        <bgColor rgb="FFC9DAF8"/>
      </patternFill>
    </fill>
    <fill>
      <patternFill patternType="solid">
        <fgColor theme="0"/>
        <bgColor rgb="FFA2C4C9"/>
      </patternFill>
    </fill>
    <fill>
      <patternFill patternType="solid">
        <fgColor theme="4" tint="0.79998168889431442"/>
        <bgColor rgb="FFD9D9D9"/>
      </patternFill>
    </fill>
    <fill>
      <patternFill patternType="solid">
        <fgColor theme="9" tint="0.39997558519241921"/>
        <bgColor indexed="64"/>
      </patternFill>
    </fill>
    <fill>
      <patternFill patternType="solid">
        <fgColor theme="4" tint="0.59999389629810485"/>
        <bgColor rgb="FFFF0000"/>
      </patternFill>
    </fill>
    <fill>
      <patternFill patternType="solid">
        <fgColor theme="4" tint="0.39997558519241921"/>
        <bgColor rgb="FFFF0000"/>
      </patternFill>
    </fill>
    <fill>
      <patternFill patternType="solid">
        <fgColor theme="0"/>
        <bgColor rgb="FFCCCCCC"/>
      </patternFill>
    </fill>
    <fill>
      <patternFill patternType="solid">
        <fgColor theme="0" tint="-0.14999847407452621"/>
        <bgColor rgb="FFCCCCCC"/>
      </patternFill>
    </fill>
    <fill>
      <patternFill patternType="solid">
        <fgColor rgb="FF00B050"/>
        <bgColor indexed="64"/>
      </patternFill>
    </fill>
    <fill>
      <patternFill patternType="solid">
        <fgColor theme="3" tint="0.39997558519241921"/>
        <bgColor indexed="64"/>
      </patternFill>
    </fill>
    <fill>
      <patternFill patternType="solid">
        <fgColor theme="0"/>
        <bgColor rgb="FFFF0000"/>
      </patternFill>
    </fill>
    <fill>
      <patternFill patternType="solid">
        <fgColor theme="0"/>
        <bgColor rgb="FFFFF2CC"/>
      </patternFill>
    </fill>
    <fill>
      <patternFill patternType="solid">
        <fgColor theme="0"/>
        <bgColor rgb="FFEFEFEF"/>
      </patternFill>
    </fill>
    <fill>
      <patternFill patternType="solid">
        <fgColor theme="0"/>
        <bgColor rgb="FFD9D9D9"/>
      </patternFill>
    </fill>
    <fill>
      <patternFill patternType="solid">
        <fgColor theme="1"/>
        <bgColor indexed="64"/>
      </patternFill>
    </fill>
    <fill>
      <patternFill patternType="solid">
        <fgColor rgb="FFFFF2CC"/>
        <bgColor indexed="64"/>
      </patternFill>
    </fill>
    <fill>
      <patternFill patternType="solid">
        <fgColor rgb="FFFFF2CC"/>
        <bgColor rgb="FFFFFFFF"/>
      </patternFill>
    </fill>
    <fill>
      <patternFill patternType="solid">
        <fgColor theme="5" tint="0.79998168889431442"/>
        <bgColor indexed="64"/>
      </patternFill>
    </fill>
    <fill>
      <patternFill patternType="solid">
        <fgColor theme="4" tint="0.59999389629810485"/>
        <bgColor indexed="64"/>
      </patternFill>
    </fill>
    <fill>
      <patternFill patternType="solid">
        <fgColor theme="4" tint="0.59999389629810485"/>
        <bgColor rgb="FFFFFFFF"/>
      </patternFill>
    </fill>
    <fill>
      <patternFill patternType="solid">
        <fgColor rgb="FFFFFF00"/>
        <bgColor rgb="FFFFFFFF"/>
      </patternFill>
    </fill>
    <fill>
      <patternFill patternType="solid">
        <fgColor theme="3" tint="0.79998168889431442"/>
        <bgColor indexed="64"/>
      </patternFill>
    </fill>
    <fill>
      <patternFill patternType="solid">
        <fgColor theme="7" tint="0.79998168889431442"/>
        <bgColor rgb="FFFFFFFF"/>
      </patternFill>
    </fill>
    <fill>
      <patternFill patternType="solid">
        <fgColor theme="5" tint="0.39997558519241921"/>
        <bgColor indexed="64"/>
      </patternFill>
    </fill>
  </fills>
  <borders count="2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rgb="FF000000"/>
      </left>
      <right style="thin">
        <color auto="1"/>
      </right>
      <top style="thin">
        <color rgb="FF000000"/>
      </top>
      <bottom style="thin">
        <color rgb="FF000000"/>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bottom/>
      <diagonal/>
    </border>
    <border>
      <left style="thin">
        <color auto="1"/>
      </left>
      <right/>
      <top/>
      <bottom style="thin">
        <color auto="1"/>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rgb="FF000000"/>
      </bottom>
      <diagonal/>
    </border>
    <border>
      <left/>
      <right style="thin">
        <color indexed="64"/>
      </right>
      <top/>
      <bottom style="thin">
        <color auto="1"/>
      </bottom>
      <diagonal/>
    </border>
    <border>
      <left/>
      <right style="thin">
        <color indexed="64"/>
      </right>
      <top style="thin">
        <color rgb="FF000000"/>
      </top>
      <bottom style="thin">
        <color auto="1"/>
      </bottom>
      <diagonal/>
    </border>
    <border>
      <left/>
      <right/>
      <top style="thin">
        <color rgb="FF000000"/>
      </top>
      <bottom style="thin">
        <color auto="1"/>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hair">
        <color auto="1"/>
      </left>
      <right/>
      <top style="hair">
        <color auto="1"/>
      </top>
      <bottom style="hair">
        <color auto="1"/>
      </bottom>
      <diagonal/>
    </border>
    <border>
      <left/>
      <right style="thin">
        <color indexed="64"/>
      </right>
      <top style="thin">
        <color indexed="64"/>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top style="thin">
        <color rgb="FF000000"/>
      </top>
      <bottom style="hair">
        <color indexed="64"/>
      </bottom>
      <diagonal/>
    </border>
    <border>
      <left/>
      <right/>
      <top style="thin">
        <color rgb="FF000000"/>
      </top>
      <bottom style="hair">
        <color indexed="64"/>
      </bottom>
      <diagonal/>
    </border>
    <border>
      <left/>
      <right style="thin">
        <color indexed="64"/>
      </right>
      <top style="thin">
        <color rgb="FF000000"/>
      </top>
      <bottom style="hair">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auto="1"/>
      </left>
      <right style="thin">
        <color auto="1"/>
      </right>
      <top style="thin">
        <color auto="1"/>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thin">
        <color rgb="FF000000"/>
      </right>
      <top style="thin">
        <color rgb="FF000000"/>
      </top>
      <bottom style="thin">
        <color rgb="FF00000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bottom/>
      <diagonal/>
    </border>
    <border>
      <left style="hair">
        <color auto="1"/>
      </left>
      <right/>
      <top/>
      <bottom/>
      <diagonal/>
    </border>
    <border>
      <left style="thin">
        <color auto="1"/>
      </left>
      <right style="thin">
        <color auto="1"/>
      </right>
      <top/>
      <bottom style="hair">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000000"/>
      </left>
      <right/>
      <top style="thin">
        <color rgb="FF000000"/>
      </top>
      <bottom style="thin">
        <color auto="1"/>
      </bottom>
      <diagonal/>
    </border>
    <border>
      <left style="thin">
        <color rgb="FF000000"/>
      </left>
      <right/>
      <top style="thin">
        <color auto="1"/>
      </top>
      <bottom style="thin">
        <color rgb="FF000000"/>
      </bottom>
      <diagonal/>
    </border>
    <border>
      <left style="thin">
        <color auto="1"/>
      </left>
      <right style="thin">
        <color auto="1"/>
      </right>
      <top style="hair">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auto="1"/>
      </left>
      <right/>
      <top style="medium">
        <color indexed="64"/>
      </top>
      <bottom style="thin">
        <color auto="1"/>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hair">
        <color auto="1"/>
      </bottom>
      <diagonal/>
    </border>
    <border>
      <left style="thin">
        <color auto="1"/>
      </left>
      <right style="medium">
        <color indexed="64"/>
      </right>
      <top/>
      <bottom style="hair">
        <color auto="1"/>
      </bottom>
      <diagonal/>
    </border>
    <border>
      <left style="medium">
        <color indexed="64"/>
      </left>
      <right style="thin">
        <color auto="1"/>
      </right>
      <top style="hair">
        <color auto="1"/>
      </top>
      <bottom style="hair">
        <color auto="1"/>
      </bottom>
      <diagonal/>
    </border>
    <border>
      <left style="thin">
        <color auto="1"/>
      </left>
      <right style="medium">
        <color indexed="64"/>
      </right>
      <top style="hair">
        <color auto="1"/>
      </top>
      <bottom style="hair">
        <color auto="1"/>
      </bottom>
      <diagonal/>
    </border>
    <border>
      <left style="medium">
        <color indexed="64"/>
      </left>
      <right style="thin">
        <color auto="1"/>
      </right>
      <top style="hair">
        <color auto="1"/>
      </top>
      <bottom/>
      <diagonal/>
    </border>
    <border>
      <left style="thin">
        <color auto="1"/>
      </left>
      <right style="medium">
        <color indexed="64"/>
      </right>
      <top style="hair">
        <color auto="1"/>
      </top>
      <bottom/>
      <diagonal/>
    </border>
    <border>
      <left style="thin">
        <color auto="1"/>
      </left>
      <right style="medium">
        <color indexed="64"/>
      </right>
      <top style="thin">
        <color auto="1"/>
      </top>
      <bottom/>
      <diagonal/>
    </border>
    <border>
      <left/>
      <right style="medium">
        <color indexed="64"/>
      </right>
      <top style="hair">
        <color auto="1"/>
      </top>
      <bottom style="hair">
        <color auto="1"/>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auto="1"/>
      </left>
      <right style="hair">
        <color auto="1"/>
      </right>
      <top style="thin">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right/>
      <top style="medium">
        <color indexed="64"/>
      </top>
      <bottom style="medium">
        <color indexed="64"/>
      </bottom>
      <diagonal/>
    </border>
    <border>
      <left style="thin">
        <color rgb="FF000000"/>
      </left>
      <right style="thin">
        <color indexed="64"/>
      </right>
      <top style="thin">
        <color auto="1"/>
      </top>
      <bottom style="thin">
        <color rgb="FF000000"/>
      </bottom>
      <diagonal/>
    </border>
    <border>
      <left style="thin">
        <color auto="1"/>
      </left>
      <right style="thin">
        <color auto="1"/>
      </right>
      <top style="thin">
        <color rgb="FF000000"/>
      </top>
      <bottom/>
      <diagonal/>
    </border>
    <border>
      <left style="thin">
        <color auto="1"/>
      </left>
      <right style="thin">
        <color auto="1"/>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indexed="64"/>
      </top>
      <bottom style="thin">
        <color rgb="FF000000"/>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thin">
        <color auto="1"/>
      </top>
      <bottom style="hair">
        <color auto="1"/>
      </bottom>
      <diagonal/>
    </border>
    <border>
      <left/>
      <right style="medium">
        <color auto="1"/>
      </right>
      <top style="hair">
        <color auto="1"/>
      </top>
      <bottom style="medium">
        <color auto="1"/>
      </bottom>
      <diagonal/>
    </border>
    <border>
      <left style="thin">
        <color auto="1"/>
      </left>
      <right style="thin">
        <color auto="1"/>
      </right>
      <top style="hair">
        <color auto="1"/>
      </top>
      <bottom style="medium">
        <color indexed="64"/>
      </bottom>
      <diagonal/>
    </border>
    <border>
      <left style="thin">
        <color auto="1"/>
      </left>
      <right/>
      <top style="thin">
        <color rgb="FF000000"/>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style="medium">
        <color indexed="64"/>
      </right>
      <top style="medium">
        <color indexed="64"/>
      </top>
      <bottom/>
      <diagonal/>
    </border>
    <border>
      <left style="mediumDashDot">
        <color indexed="64"/>
      </left>
      <right style="medium">
        <color indexed="64"/>
      </right>
      <top/>
      <bottom/>
      <diagonal/>
    </border>
    <border>
      <left style="mediumDashDot">
        <color indexed="64"/>
      </left>
      <right style="medium">
        <color indexed="64"/>
      </right>
      <top/>
      <bottom style="medium">
        <color indexed="64"/>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top style="hair">
        <color auto="1"/>
      </top>
      <bottom/>
      <diagonal/>
    </border>
    <border>
      <left style="thin">
        <color auto="1"/>
      </left>
      <right/>
      <top style="hair">
        <color auto="1"/>
      </top>
      <bottom/>
      <diagonal/>
    </border>
    <border>
      <left/>
      <right style="thin">
        <color auto="1"/>
      </right>
      <top style="hair">
        <color auto="1"/>
      </top>
      <bottom/>
      <diagonal/>
    </border>
    <border>
      <left style="thin">
        <color auto="1"/>
      </left>
      <right style="medium">
        <color auto="1"/>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thin">
        <color rgb="FF000000"/>
      </left>
      <right/>
      <top style="thin">
        <color rgb="FF000000"/>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rgb="FF000000"/>
      </left>
      <right style="medium">
        <color indexed="64"/>
      </right>
      <top style="medium">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auto="1"/>
      </left>
      <right style="thin">
        <color auto="1"/>
      </right>
      <top/>
      <bottom/>
      <diagonal/>
    </border>
    <border>
      <left style="medium">
        <color indexed="64"/>
      </left>
      <right style="thin">
        <color auto="1"/>
      </right>
      <top style="thin">
        <color rgb="FF000000"/>
      </top>
      <bottom/>
      <diagonal/>
    </border>
    <border>
      <left style="medium">
        <color indexed="64"/>
      </left>
      <right style="thin">
        <color auto="1"/>
      </right>
      <top/>
      <bottom style="medium">
        <color indexed="64"/>
      </bottom>
      <diagonal/>
    </border>
    <border>
      <left style="medium">
        <color indexed="64"/>
      </left>
      <right style="thin">
        <color indexed="64"/>
      </right>
      <top/>
      <bottom style="thin">
        <color rgb="FF000000"/>
      </bottom>
      <diagonal/>
    </border>
    <border>
      <left/>
      <right style="thin">
        <color rgb="FF000000"/>
      </right>
      <top style="thin">
        <color rgb="FF000000"/>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indexed="64"/>
      </top>
      <bottom style="thin">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medium">
        <color indexed="64"/>
      </right>
      <top/>
      <bottom style="thin">
        <color rgb="FF000000"/>
      </bottom>
      <diagonal/>
    </border>
    <border>
      <left style="thin">
        <color rgb="FF000000"/>
      </left>
      <right/>
      <top/>
      <bottom style="thin">
        <color rgb="FF000000"/>
      </bottom>
      <diagonal/>
    </border>
    <border>
      <left style="thin">
        <color indexed="64"/>
      </left>
      <right style="thin">
        <color rgb="FF000000"/>
      </right>
      <top style="thin">
        <color rgb="FF000000"/>
      </top>
      <bottom/>
      <diagonal/>
    </border>
    <border>
      <left style="medium">
        <color indexed="64"/>
      </left>
      <right style="medium">
        <color indexed="64"/>
      </right>
      <top style="thin">
        <color rgb="FF000000"/>
      </top>
      <bottom/>
      <diagonal/>
    </border>
    <border>
      <left style="medium">
        <color indexed="64"/>
      </left>
      <right style="medium">
        <color indexed="64"/>
      </right>
      <top style="thin">
        <color auto="1"/>
      </top>
      <bottom style="medium">
        <color indexed="64"/>
      </bottom>
      <diagonal/>
    </border>
    <border>
      <left/>
      <right style="medium">
        <color indexed="64"/>
      </right>
      <top style="thin">
        <color indexed="64"/>
      </top>
      <bottom style="thin">
        <color rgb="FF000000"/>
      </bottom>
      <diagonal/>
    </border>
    <border>
      <left style="hair">
        <color indexed="64"/>
      </left>
      <right/>
      <top style="medium">
        <color indexed="64"/>
      </top>
      <bottom/>
      <diagonal/>
    </border>
    <border>
      <left style="hair">
        <color indexed="64"/>
      </left>
      <right/>
      <top style="thin">
        <color indexed="64"/>
      </top>
      <bottom/>
      <diagonal/>
    </border>
    <border>
      <left style="hair">
        <color indexed="64"/>
      </left>
      <right/>
      <top/>
      <bottom style="medium">
        <color indexed="64"/>
      </bottom>
      <diagonal/>
    </border>
    <border>
      <left style="thin">
        <color auto="1"/>
      </left>
      <right/>
      <top style="hair">
        <color auto="1"/>
      </top>
      <bottom style="thin">
        <color rgb="FF000000"/>
      </bottom>
      <diagonal/>
    </border>
    <border>
      <left/>
      <right/>
      <top style="hair">
        <color auto="1"/>
      </top>
      <bottom style="thin">
        <color rgb="FF000000"/>
      </bottom>
      <diagonal/>
    </border>
    <border>
      <left/>
      <right style="thin">
        <color auto="1"/>
      </right>
      <top style="hair">
        <color auto="1"/>
      </top>
      <bottom style="thin">
        <color rgb="FF000000"/>
      </bottom>
      <diagonal/>
    </border>
    <border>
      <left style="thin">
        <color auto="1"/>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auto="1"/>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auto="1"/>
      </left>
      <right style="thin">
        <color indexed="64"/>
      </right>
      <top style="thin">
        <color rgb="FF000000"/>
      </top>
      <bottom style="thin">
        <color auto="1"/>
      </bottom>
      <diagonal/>
    </border>
    <border>
      <left style="thin">
        <color auto="1"/>
      </left>
      <right style="thin">
        <color indexed="64"/>
      </right>
      <top style="thin">
        <color auto="1"/>
      </top>
      <bottom style="thin">
        <color rgb="FF000000"/>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bottom style="thin">
        <color auto="1"/>
      </bottom>
      <diagonal/>
    </border>
    <border>
      <left style="thin">
        <color auto="1"/>
      </left>
      <right style="thin">
        <color auto="1"/>
      </right>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auto="1"/>
      </left>
      <right style="thin">
        <color auto="1"/>
      </right>
      <top style="medium">
        <color indexed="64"/>
      </top>
      <bottom/>
      <diagonal/>
    </border>
  </borders>
  <cellStyleXfs count="5">
    <xf numFmtId="0" fontId="0" fillId="0" borderId="0"/>
    <xf numFmtId="0" fontId="10" fillId="0" borderId="0">
      <alignment horizontal="left" vertical="center" indent="1"/>
    </xf>
    <xf numFmtId="9" fontId="12" fillId="0" borderId="0" applyFont="0" applyFill="0" applyBorder="0" applyAlignment="0" applyProtection="0"/>
    <xf numFmtId="0" fontId="13" fillId="0" borderId="0" applyNumberFormat="0" applyFill="0" applyBorder="0" applyAlignment="0" applyProtection="0"/>
    <xf numFmtId="43" fontId="27" fillId="0" borderId="0" applyFont="0" applyFill="0" applyBorder="0" applyAlignment="0" applyProtection="0"/>
  </cellStyleXfs>
  <cellXfs count="1169">
    <xf numFmtId="0" fontId="0" fillId="0" borderId="0" xfId="0" applyFont="1" applyAlignment="1"/>
    <xf numFmtId="0" fontId="2" fillId="0" borderId="0" xfId="0" applyFont="1" applyAlignment="1"/>
    <xf numFmtId="0" fontId="1" fillId="0" borderId="0" xfId="0" applyFont="1" applyAlignment="1">
      <alignment wrapText="1"/>
    </xf>
    <xf numFmtId="0" fontId="1" fillId="0" borderId="0" xfId="0" applyFont="1" applyAlignment="1"/>
    <xf numFmtId="0" fontId="2" fillId="5" borderId="0" xfId="0" applyFont="1" applyFill="1" applyAlignment="1"/>
    <xf numFmtId="0" fontId="2" fillId="5" borderId="0" xfId="0" applyFont="1" applyFill="1" applyAlignment="1">
      <alignment horizontal="center" wrapText="1"/>
    </xf>
    <xf numFmtId="0" fontId="2" fillId="5" borderId="0" xfId="0" applyFont="1" applyFill="1" applyAlignment="1">
      <alignment horizontal="center"/>
    </xf>
    <xf numFmtId="0" fontId="1" fillId="5" borderId="0" xfId="0" applyFont="1" applyFill="1" applyAlignment="1">
      <alignment vertical="top" wrapText="1"/>
    </xf>
    <xf numFmtId="0" fontId="14" fillId="8" borderId="0" xfId="0" applyFont="1" applyFill="1" applyAlignment="1"/>
    <xf numFmtId="0" fontId="16" fillId="0" borderId="0" xfId="0" applyFont="1" applyAlignment="1"/>
    <xf numFmtId="0" fontId="1" fillId="0" borderId="0" xfId="0" applyFont="1" applyFill="1" applyAlignment="1">
      <alignment wrapText="1"/>
    </xf>
    <xf numFmtId="0" fontId="0" fillId="0" borderId="0" xfId="0" applyFont="1" applyFill="1" applyAlignment="1"/>
    <xf numFmtId="0" fontId="14" fillId="0" borderId="0" xfId="0" applyFont="1" applyAlignment="1"/>
    <xf numFmtId="0" fontId="0" fillId="0" borderId="0" xfId="0" applyFont="1" applyAlignment="1">
      <alignment horizontal="left" vertical="top"/>
    </xf>
    <xf numFmtId="0" fontId="0" fillId="0" borderId="0" xfId="0" applyFont="1" applyAlignment="1">
      <alignment horizontal="left" vertical="top" wrapText="1"/>
    </xf>
    <xf numFmtId="0" fontId="14" fillId="0" borderId="0" xfId="0" applyFont="1" applyAlignment="1">
      <alignment horizontal="left" vertical="top"/>
    </xf>
    <xf numFmtId="0" fontId="0" fillId="0" borderId="0" xfId="0" applyFont="1" applyAlignment="1">
      <alignment horizontal="center" vertical="center"/>
    </xf>
    <xf numFmtId="0" fontId="0" fillId="0" borderId="0" xfId="0" applyFont="1" applyBorder="1" applyAlignment="1"/>
    <xf numFmtId="0" fontId="19" fillId="5" borderId="0" xfId="0" applyFont="1" applyFill="1" applyAlignment="1">
      <alignment horizontal="center"/>
    </xf>
    <xf numFmtId="0" fontId="15" fillId="5" borderId="0" xfId="0" applyFont="1" applyFill="1" applyAlignment="1">
      <alignment vertical="top" wrapText="1"/>
    </xf>
    <xf numFmtId="0" fontId="1" fillId="0" borderId="0" xfId="0" applyFont="1" applyFill="1"/>
    <xf numFmtId="0" fontId="2" fillId="8" borderId="0" xfId="0" applyFont="1" applyFill="1" applyAlignment="1"/>
    <xf numFmtId="0" fontId="0" fillId="8" borderId="0" xfId="0" applyFont="1" applyFill="1" applyAlignment="1"/>
    <xf numFmtId="0" fontId="16" fillId="8" borderId="0" xfId="0" applyFont="1" applyFill="1" applyAlignment="1"/>
    <xf numFmtId="0" fontId="15" fillId="8" borderId="0" xfId="0" applyFont="1" applyFill="1" applyAlignment="1"/>
    <xf numFmtId="0" fontId="19" fillId="0" borderId="0" xfId="0" applyFont="1" applyFill="1" applyAlignment="1">
      <alignment wrapText="1"/>
    </xf>
    <xf numFmtId="0" fontId="1" fillId="0" borderId="0" xfId="0" applyFont="1" applyFill="1" applyAlignment="1"/>
    <xf numFmtId="0" fontId="2" fillId="8" borderId="0" xfId="0" applyFont="1" applyFill="1" applyAlignment="1">
      <alignment wrapText="1"/>
    </xf>
    <xf numFmtId="0" fontId="1" fillId="8" borderId="0" xfId="0" applyFont="1" applyFill="1" applyAlignment="1"/>
    <xf numFmtId="0" fontId="1" fillId="8" borderId="0" xfId="0" applyFont="1" applyFill="1" applyAlignment="1">
      <alignment wrapText="1"/>
    </xf>
    <xf numFmtId="0" fontId="12" fillId="0" borderId="0" xfId="0" applyFont="1" applyAlignment="1"/>
    <xf numFmtId="0" fontId="3" fillId="4" borderId="1" xfId="0" applyFont="1" applyFill="1" applyBorder="1" applyAlignment="1" applyProtection="1">
      <alignment horizontal="center" wrapText="1"/>
      <protection locked="0"/>
    </xf>
    <xf numFmtId="0" fontId="15" fillId="0" borderId="1" xfId="0" applyFont="1" applyBorder="1" applyAlignment="1" applyProtection="1">
      <alignment horizontal="center" vertical="center" wrapText="1"/>
      <protection locked="0"/>
    </xf>
    <xf numFmtId="0" fontId="1" fillId="0" borderId="1" xfId="0" applyFont="1" applyBorder="1" applyAlignment="1" applyProtection="1">
      <alignment wrapText="1"/>
      <protection locked="0"/>
    </xf>
    <xf numFmtId="0" fontId="1" fillId="4" borderId="1" xfId="0" applyFont="1" applyFill="1" applyBorder="1" applyAlignment="1" applyProtection="1">
      <alignment horizontal="center" wrapText="1"/>
      <protection locked="0"/>
    </xf>
    <xf numFmtId="0" fontId="1" fillId="0" borderId="1" xfId="0" applyFont="1" applyBorder="1" applyAlignment="1" applyProtection="1">
      <alignment horizontal="center" wrapText="1"/>
      <protection locked="0"/>
    </xf>
    <xf numFmtId="0" fontId="1" fillId="0" borderId="11"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1"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1" fillId="4" borderId="11" xfId="0" applyFont="1" applyFill="1" applyBorder="1" applyAlignment="1" applyProtection="1">
      <alignment horizontal="center"/>
      <protection locked="0"/>
    </xf>
    <xf numFmtId="0" fontId="1" fillId="0" borderId="29" xfId="0" applyFont="1" applyBorder="1" applyAlignment="1" applyProtection="1">
      <protection locked="0"/>
    </xf>
    <xf numFmtId="0" fontId="1" fillId="0" borderId="30" xfId="0" applyFont="1" applyBorder="1" applyAlignment="1" applyProtection="1">
      <protection locked="0"/>
    </xf>
    <xf numFmtId="0" fontId="1" fillId="0" borderId="31" xfId="0" applyFont="1" applyBorder="1" applyAlignment="1" applyProtection="1">
      <protection locked="0"/>
    </xf>
    <xf numFmtId="0" fontId="3" fillId="4" borderId="28" xfId="0" applyFont="1" applyFill="1" applyBorder="1" applyAlignment="1" applyProtection="1">
      <alignment horizontal="center" wrapText="1"/>
      <protection locked="0"/>
    </xf>
    <xf numFmtId="0" fontId="3" fillId="0" borderId="1"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15" fillId="0" borderId="28" xfId="0" applyFont="1" applyBorder="1" applyAlignment="1" applyProtection="1">
      <alignment horizontal="center" vertical="center" wrapText="1"/>
      <protection locked="0"/>
    </xf>
    <xf numFmtId="0" fontId="1" fillId="0" borderId="1" xfId="0" applyFont="1" applyBorder="1" applyAlignment="1" applyProtection="1">
      <alignment horizontal="center"/>
      <protection locked="0"/>
    </xf>
    <xf numFmtId="0" fontId="1" fillId="0" borderId="28" xfId="0" applyFont="1" applyBorder="1" applyAlignment="1" applyProtection="1">
      <alignment horizontal="center"/>
      <protection locked="0"/>
    </xf>
    <xf numFmtId="0" fontId="15" fillId="0" borderId="28" xfId="0" applyFont="1" applyBorder="1" applyAlignment="1" applyProtection="1">
      <alignment horizontal="center"/>
      <protection locked="0"/>
    </xf>
    <xf numFmtId="9" fontId="1" fillId="0" borderId="1" xfId="2" applyFont="1" applyBorder="1" applyAlignment="1" applyProtection="1">
      <alignment horizontal="center"/>
      <protection locked="0"/>
    </xf>
    <xf numFmtId="9" fontId="1" fillId="0" borderId="28" xfId="2"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1" xfId="0" applyFont="1" applyBorder="1" applyAlignment="1" applyProtection="1">
      <protection locked="0"/>
    </xf>
    <xf numFmtId="0" fontId="0" fillId="0" borderId="0" xfId="0" applyFont="1" applyAlignment="1" applyProtection="1"/>
    <xf numFmtId="0" fontId="3" fillId="0" borderId="11" xfId="0" applyFont="1" applyBorder="1" applyAlignment="1" applyProtection="1"/>
    <xf numFmtId="0" fontId="2" fillId="0" borderId="11" xfId="0" applyFont="1" applyBorder="1" applyAlignment="1" applyProtection="1">
      <alignment horizontal="center" wrapText="1"/>
    </xf>
    <xf numFmtId="0" fontId="3" fillId="0" borderId="41" xfId="0" applyFont="1" applyBorder="1" applyAlignment="1" applyProtection="1">
      <alignment horizontal="right"/>
    </xf>
    <xf numFmtId="0" fontId="15" fillId="0" borderId="41" xfId="0" applyFont="1" applyBorder="1" applyAlignment="1" applyProtection="1">
      <alignment horizontal="right"/>
    </xf>
    <xf numFmtId="9" fontId="1" fillId="0" borderId="43" xfId="2" applyFont="1" applyBorder="1" applyAlignment="1" applyProtection="1">
      <alignment horizontal="right"/>
    </xf>
    <xf numFmtId="0" fontId="1" fillId="0" borderId="11" xfId="0" applyFont="1" applyBorder="1" applyAlignment="1" applyProtection="1">
      <alignment horizontal="right"/>
    </xf>
    <xf numFmtId="0" fontId="3" fillId="0" borderId="10" xfId="0" applyFont="1" applyBorder="1" applyAlignment="1" applyProtection="1"/>
    <xf numFmtId="0" fontId="1" fillId="2" borderId="0" xfId="0" applyFont="1" applyFill="1" applyProtection="1"/>
    <xf numFmtId="0" fontId="3" fillId="0" borderId="11" xfId="0" applyFont="1" applyBorder="1" applyAlignment="1" applyProtection="1">
      <alignment horizontal="center" wrapText="1"/>
      <protection locked="0"/>
    </xf>
    <xf numFmtId="0" fontId="19" fillId="0" borderId="10" xfId="0" applyFont="1" applyFill="1" applyBorder="1" applyAlignment="1" applyProtection="1">
      <alignment horizontal="center" wrapText="1"/>
      <protection locked="0"/>
    </xf>
    <xf numFmtId="0" fontId="3" fillId="0" borderId="11" xfId="0" applyFont="1" applyFill="1" applyBorder="1" applyAlignment="1" applyProtection="1">
      <protection locked="0"/>
    </xf>
    <xf numFmtId="0" fontId="0" fillId="0" borderId="11" xfId="0" applyFont="1" applyBorder="1" applyAlignment="1" applyProtection="1">
      <alignment horizontal="center" wrapText="1"/>
      <protection locked="0"/>
    </xf>
    <xf numFmtId="0" fontId="0" fillId="0" borderId="11" xfId="0" applyFont="1" applyBorder="1" applyAlignment="1" applyProtection="1">
      <alignment horizontal="center"/>
      <protection locked="0"/>
    </xf>
    <xf numFmtId="0" fontId="6" fillId="0" borderId="11" xfId="0" applyFont="1" applyBorder="1" applyAlignment="1" applyProtection="1">
      <protection locked="0"/>
    </xf>
    <xf numFmtId="0" fontId="3" fillId="2" borderId="15" xfId="0" applyFont="1" applyFill="1" applyBorder="1" applyAlignment="1" applyProtection="1">
      <protection locked="0"/>
    </xf>
    <xf numFmtId="0" fontId="3" fillId="4" borderId="4" xfId="0" applyFont="1" applyFill="1" applyBorder="1" applyAlignment="1" applyProtection="1">
      <alignment horizontal="center" wrapText="1"/>
      <protection locked="0"/>
    </xf>
    <xf numFmtId="0" fontId="1" fillId="2" borderId="15" xfId="0" applyFont="1" applyFill="1" applyBorder="1" applyProtection="1">
      <protection locked="0"/>
    </xf>
    <xf numFmtId="0" fontId="3" fillId="2" borderId="15" xfId="0" applyFont="1" applyFill="1" applyBorder="1" applyAlignment="1" applyProtection="1">
      <alignment horizontal="center" wrapText="1"/>
      <protection locked="0"/>
    </xf>
    <xf numFmtId="0" fontId="19" fillId="0" borderId="33" xfId="0" applyFont="1" applyFill="1" applyBorder="1" applyAlignment="1" applyProtection="1">
      <alignment horizontal="center" wrapText="1"/>
      <protection locked="0"/>
    </xf>
    <xf numFmtId="0" fontId="3" fillId="0" borderId="15" xfId="0" applyFont="1" applyFill="1" applyBorder="1" applyAlignment="1" applyProtection="1">
      <protection locked="0"/>
    </xf>
    <xf numFmtId="0" fontId="0" fillId="0" borderId="15" xfId="0" applyFont="1" applyBorder="1" applyAlignment="1" applyProtection="1">
      <alignment horizontal="center" wrapText="1"/>
      <protection locked="0"/>
    </xf>
    <xf numFmtId="0" fontId="0" fillId="0" borderId="15" xfId="0" applyFont="1" applyBorder="1" applyAlignment="1" applyProtection="1">
      <alignment horizontal="center"/>
      <protection locked="0"/>
    </xf>
    <xf numFmtId="0" fontId="6" fillId="0" borderId="15" xfId="0" applyFont="1" applyBorder="1" applyAlignment="1" applyProtection="1">
      <alignment horizontal="center" wrapText="1"/>
      <protection locked="0"/>
    </xf>
    <xf numFmtId="0" fontId="3" fillId="0" borderId="15" xfId="0" applyFont="1" applyBorder="1" applyAlignment="1" applyProtection="1">
      <alignment horizontal="center"/>
      <protection locked="0"/>
    </xf>
    <xf numFmtId="0" fontId="2" fillId="0" borderId="15" xfId="0" applyFont="1" applyBorder="1" applyAlignment="1" applyProtection="1">
      <alignment horizontal="center" wrapText="1"/>
    </xf>
    <xf numFmtId="0" fontId="6" fillId="0" borderId="15" xfId="0" applyFont="1" applyBorder="1" applyAlignment="1" applyProtection="1">
      <protection locked="0"/>
    </xf>
    <xf numFmtId="0" fontId="3" fillId="0" borderId="15" xfId="0" applyFont="1" applyBorder="1" applyAlignment="1" applyProtection="1">
      <protection locked="0"/>
    </xf>
    <xf numFmtId="0" fontId="0" fillId="10" borderId="0" xfId="0" applyFont="1" applyFill="1" applyAlignment="1" applyProtection="1"/>
    <xf numFmtId="0" fontId="14" fillId="16" borderId="0" xfId="0" applyFont="1" applyFill="1" applyAlignment="1">
      <alignment horizontal="left" vertical="top"/>
    </xf>
    <xf numFmtId="0" fontId="0" fillId="16" borderId="0" xfId="0" applyFont="1" applyFill="1" applyAlignment="1">
      <alignment horizontal="left" vertical="top" wrapText="1"/>
    </xf>
    <xf numFmtId="0" fontId="0" fillId="16" borderId="0" xfId="0" applyFont="1" applyFill="1" applyAlignment="1">
      <alignment horizontal="center" vertical="center"/>
    </xf>
    <xf numFmtId="0" fontId="0" fillId="16" borderId="0" xfId="0" applyFont="1" applyFill="1" applyAlignment="1">
      <alignment horizontal="left" vertical="top"/>
    </xf>
    <xf numFmtId="0" fontId="0" fillId="16" borderId="0" xfId="0" applyFont="1" applyFill="1" applyAlignment="1"/>
    <xf numFmtId="0" fontId="18" fillId="16" borderId="0" xfId="0" applyFont="1" applyFill="1" applyAlignment="1">
      <alignment horizontal="left" vertical="top"/>
    </xf>
    <xf numFmtId="0" fontId="18" fillId="16" borderId="0" xfId="0" applyFont="1" applyFill="1" applyAlignment="1">
      <alignment horizontal="left" vertical="top" wrapText="1"/>
    </xf>
    <xf numFmtId="0" fontId="18" fillId="16" borderId="0" xfId="0" applyFont="1" applyFill="1" applyAlignment="1">
      <alignment horizontal="center" vertical="center"/>
    </xf>
    <xf numFmtId="0" fontId="18" fillId="16" borderId="0" xfId="0" applyFont="1" applyFill="1" applyAlignment="1"/>
    <xf numFmtId="0" fontId="0" fillId="0" borderId="69" xfId="0" applyBorder="1" applyAlignment="1">
      <alignment horizontal="left" vertical="top"/>
    </xf>
    <xf numFmtId="0" fontId="16" fillId="0" borderId="70" xfId="0" applyFont="1" applyBorder="1" applyAlignment="1">
      <alignment horizontal="left" vertical="top" wrapText="1"/>
    </xf>
    <xf numFmtId="0" fontId="16" fillId="0" borderId="70" xfId="0" applyFont="1" applyBorder="1" applyAlignment="1">
      <alignment horizontal="left" vertical="top"/>
    </xf>
    <xf numFmtId="0" fontId="0" fillId="0" borderId="71" xfId="0" applyFont="1" applyBorder="1" applyAlignment="1">
      <alignment horizontal="left" vertical="top"/>
    </xf>
    <xf numFmtId="0" fontId="0" fillId="0" borderId="72" xfId="0" applyBorder="1" applyAlignment="1">
      <alignment horizontal="left" vertical="top"/>
    </xf>
    <xf numFmtId="0" fontId="16" fillId="0" borderId="9" xfId="0" applyFont="1" applyBorder="1" applyAlignment="1">
      <alignment horizontal="left" vertical="top" wrapText="1"/>
    </xf>
    <xf numFmtId="0" fontId="16" fillId="0" borderId="9" xfId="0" applyFont="1" applyBorder="1" applyAlignment="1">
      <alignment horizontal="left" vertical="top"/>
    </xf>
    <xf numFmtId="0" fontId="0" fillId="0" borderId="45" xfId="0" applyFont="1" applyBorder="1" applyAlignment="1">
      <alignment horizontal="left" vertical="top"/>
    </xf>
    <xf numFmtId="0" fontId="0" fillId="0" borderId="9" xfId="0" applyBorder="1" applyAlignment="1">
      <alignment horizontal="left" vertical="top" wrapText="1"/>
    </xf>
    <xf numFmtId="0" fontId="0" fillId="0" borderId="9" xfId="0" applyFont="1" applyBorder="1" applyAlignment="1">
      <alignment horizontal="left" vertical="top"/>
    </xf>
    <xf numFmtId="0" fontId="1" fillId="0" borderId="72" xfId="0" applyFont="1" applyBorder="1" applyAlignment="1">
      <alignment horizontal="left" vertical="top" wrapText="1"/>
    </xf>
    <xf numFmtId="0" fontId="1" fillId="0" borderId="9" xfId="0" applyFont="1" applyBorder="1" applyAlignment="1">
      <alignment horizontal="left" vertical="top" wrapText="1"/>
    </xf>
    <xf numFmtId="0" fontId="3" fillId="0" borderId="72" xfId="0" applyFont="1" applyBorder="1" applyAlignment="1">
      <alignment horizontal="left" vertical="top" wrapText="1"/>
    </xf>
    <xf numFmtId="0" fontId="3" fillId="0" borderId="9" xfId="0" applyFont="1" applyBorder="1" applyAlignment="1">
      <alignment horizontal="left" vertical="top" wrapText="1"/>
    </xf>
    <xf numFmtId="0" fontId="15" fillId="0" borderId="9" xfId="0" applyFont="1" applyBorder="1" applyAlignment="1">
      <alignment horizontal="left" vertical="top" wrapText="1"/>
    </xf>
    <xf numFmtId="0" fontId="15" fillId="0" borderId="72" xfId="0" applyFont="1" applyBorder="1" applyAlignment="1">
      <alignment horizontal="left" vertical="top" wrapText="1"/>
    </xf>
    <xf numFmtId="0" fontId="15" fillId="0" borderId="72"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72" xfId="0" applyFont="1" applyBorder="1" applyAlignment="1">
      <alignment horizontal="left" vertical="top" wrapText="1"/>
    </xf>
    <xf numFmtId="0" fontId="0" fillId="0" borderId="73" xfId="0" applyFont="1" applyBorder="1" applyAlignment="1">
      <alignment horizontal="left" vertical="top" wrapText="1"/>
    </xf>
    <xf numFmtId="0" fontId="0" fillId="0" borderId="74" xfId="0" applyFont="1" applyBorder="1" applyAlignment="1">
      <alignment horizontal="left" vertical="top" wrapText="1"/>
    </xf>
    <xf numFmtId="0" fontId="0" fillId="0" borderId="75" xfId="0" applyFont="1" applyBorder="1" applyAlignment="1">
      <alignment horizontal="left" vertical="top"/>
    </xf>
    <xf numFmtId="0" fontId="16" fillId="0" borderId="69" xfId="0" applyFont="1" applyBorder="1" applyAlignment="1">
      <alignment horizontal="left" vertical="top" wrapText="1"/>
    </xf>
    <xf numFmtId="0" fontId="0" fillId="0" borderId="74" xfId="0" applyFont="1" applyBorder="1" applyAlignment="1">
      <alignment horizontal="left" vertical="top"/>
    </xf>
    <xf numFmtId="0" fontId="0" fillId="0" borderId="70" xfId="0" applyFont="1" applyBorder="1" applyAlignment="1">
      <alignment horizontal="left" vertical="top"/>
    </xf>
    <xf numFmtId="0" fontId="15" fillId="0" borderId="72" xfId="0" applyFont="1" applyBorder="1" applyAlignment="1">
      <alignment horizontal="left" vertical="top"/>
    </xf>
    <xf numFmtId="0" fontId="15" fillId="0" borderId="9" xfId="0" applyFont="1" applyBorder="1" applyAlignment="1">
      <alignment horizontal="left" vertical="top"/>
    </xf>
    <xf numFmtId="0" fontId="16" fillId="0" borderId="76" xfId="0" applyFont="1" applyBorder="1" applyAlignment="1">
      <alignment horizontal="left" vertical="top" wrapText="1"/>
    </xf>
    <xf numFmtId="0" fontId="16" fillId="0" borderId="61" xfId="0" applyFont="1" applyBorder="1" applyAlignment="1">
      <alignment horizontal="left" vertical="top" wrapText="1"/>
    </xf>
    <xf numFmtId="0" fontId="0" fillId="0" borderId="61" xfId="0" applyFont="1" applyBorder="1" applyAlignment="1">
      <alignment horizontal="left" vertical="top"/>
    </xf>
    <xf numFmtId="0" fontId="0" fillId="0" borderId="77" xfId="0" applyFont="1" applyBorder="1" applyAlignment="1">
      <alignment horizontal="left" vertical="top"/>
    </xf>
    <xf numFmtId="0" fontId="0" fillId="0" borderId="70" xfId="0" applyFont="1" applyBorder="1" applyAlignment="1">
      <alignment horizontal="center" vertical="top"/>
    </xf>
    <xf numFmtId="0" fontId="16" fillId="0" borderId="9" xfId="0" applyFont="1" applyBorder="1" applyAlignment="1">
      <alignment horizontal="center" vertical="top"/>
    </xf>
    <xf numFmtId="0" fontId="0" fillId="0" borderId="9" xfId="0" applyFont="1" applyBorder="1" applyAlignment="1">
      <alignment horizontal="center" vertical="top"/>
    </xf>
    <xf numFmtId="0" fontId="0" fillId="0" borderId="74" xfId="0" applyFont="1" applyBorder="1" applyAlignment="1">
      <alignment horizontal="center" vertical="top"/>
    </xf>
    <xf numFmtId="0" fontId="0" fillId="16" borderId="0" xfId="0" applyFont="1" applyFill="1" applyAlignment="1">
      <alignment horizontal="center" vertical="top"/>
    </xf>
    <xf numFmtId="0" fontId="0" fillId="0" borderId="61" xfId="0" applyFont="1" applyBorder="1" applyAlignment="1">
      <alignment horizontal="center" vertical="top"/>
    </xf>
    <xf numFmtId="0" fontId="14" fillId="17" borderId="69" xfId="0" applyFont="1" applyFill="1" applyBorder="1" applyAlignment="1">
      <alignment horizontal="left" vertical="top" wrapText="1"/>
    </xf>
    <xf numFmtId="0" fontId="14" fillId="17" borderId="70" xfId="0" applyFont="1" applyFill="1" applyBorder="1" applyAlignment="1">
      <alignment horizontal="left" vertical="top" wrapText="1"/>
    </xf>
    <xf numFmtId="0" fontId="0" fillId="17" borderId="70" xfId="0" applyFont="1" applyFill="1" applyBorder="1" applyAlignment="1">
      <alignment horizontal="center" vertical="top"/>
    </xf>
    <xf numFmtId="0" fontId="0" fillId="17" borderId="70" xfId="0" applyFont="1" applyFill="1" applyBorder="1" applyAlignment="1">
      <alignment horizontal="left" vertical="top"/>
    </xf>
    <xf numFmtId="0" fontId="0" fillId="17" borderId="71" xfId="0" applyFont="1" applyFill="1" applyBorder="1" applyAlignment="1">
      <alignment horizontal="left" vertical="top"/>
    </xf>
    <xf numFmtId="0" fontId="14" fillId="17" borderId="72" xfId="0" applyFont="1" applyFill="1" applyBorder="1" applyAlignment="1">
      <alignment horizontal="left" vertical="top" wrapText="1"/>
    </xf>
    <xf numFmtId="0" fontId="14" fillId="17" borderId="9" xfId="0" applyFont="1" applyFill="1" applyBorder="1" applyAlignment="1">
      <alignment horizontal="left" vertical="top" wrapText="1"/>
    </xf>
    <xf numFmtId="0" fontId="0" fillId="17" borderId="9" xfId="0" applyFont="1" applyFill="1" applyBorder="1" applyAlignment="1">
      <alignment horizontal="center" vertical="top"/>
    </xf>
    <xf numFmtId="0" fontId="0" fillId="17" borderId="9" xfId="0" applyFont="1" applyFill="1" applyBorder="1" applyAlignment="1">
      <alignment horizontal="left" vertical="top"/>
    </xf>
    <xf numFmtId="0" fontId="0" fillId="17" borderId="45" xfId="0" applyFont="1" applyFill="1" applyBorder="1" applyAlignment="1">
      <alignment horizontal="left" vertical="top"/>
    </xf>
    <xf numFmtId="0" fontId="2" fillId="2" borderId="18" xfId="0" applyFont="1" applyFill="1" applyBorder="1" applyAlignment="1" applyProtection="1"/>
    <xf numFmtId="0" fontId="0" fillId="0" borderId="18" xfId="0" applyFont="1" applyBorder="1" applyAlignment="1" applyProtection="1"/>
    <xf numFmtId="0" fontId="13" fillId="2" borderId="18" xfId="3" applyFill="1" applyBorder="1" applyAlignment="1" applyProtection="1">
      <alignment wrapText="1"/>
    </xf>
    <xf numFmtId="0" fontId="3" fillId="2" borderId="18" xfId="0" applyFont="1" applyFill="1" applyBorder="1" applyAlignment="1" applyProtection="1"/>
    <xf numFmtId="0" fontId="0" fillId="0" borderId="11" xfId="0" applyFont="1" applyBorder="1" applyAlignment="1" applyProtection="1">
      <alignment horizontal="left"/>
    </xf>
    <xf numFmtId="0" fontId="1" fillId="0" borderId="11" xfId="0" applyFont="1" applyBorder="1" applyAlignment="1" applyProtection="1">
      <alignment horizontal="left" wrapText="1"/>
    </xf>
    <xf numFmtId="0" fontId="0" fillId="0" borderId="0" xfId="0" applyFont="1" applyBorder="1" applyAlignment="1" applyProtection="1">
      <alignment horizontal="left"/>
    </xf>
    <xf numFmtId="0" fontId="23" fillId="0" borderId="0" xfId="0" applyFont="1" applyAlignment="1"/>
    <xf numFmtId="0" fontId="6" fillId="23" borderId="11" xfId="0" applyFont="1" applyFill="1" applyBorder="1" applyAlignment="1" applyProtection="1">
      <alignment horizontal="center" wrapText="1"/>
    </xf>
    <xf numFmtId="0" fontId="2" fillId="23" borderId="11" xfId="0" applyFont="1" applyFill="1" applyBorder="1" applyAlignment="1" applyProtection="1">
      <alignment horizontal="center" wrapText="1"/>
    </xf>
    <xf numFmtId="0" fontId="2" fillId="23" borderId="10" xfId="0" applyFont="1" applyFill="1" applyBorder="1" applyAlignment="1" applyProtection="1">
      <alignment horizontal="center" wrapText="1"/>
    </xf>
    <xf numFmtId="0" fontId="0" fillId="18" borderId="14" xfId="0" applyFont="1" applyFill="1" applyBorder="1" applyAlignment="1" applyProtection="1"/>
    <xf numFmtId="0" fontId="0" fillId="18" borderId="12" xfId="0" applyFont="1" applyFill="1" applyBorder="1" applyAlignment="1" applyProtection="1"/>
    <xf numFmtId="164" fontId="2" fillId="22" borderId="11" xfId="0" applyNumberFormat="1" applyFont="1" applyFill="1" applyBorder="1" applyAlignment="1" applyProtection="1">
      <alignment horizontal="left" vertical="top"/>
    </xf>
    <xf numFmtId="164" fontId="1" fillId="0" borderId="78" xfId="0" applyNumberFormat="1" applyFont="1" applyBorder="1" applyAlignment="1" applyProtection="1">
      <alignment horizontal="left" vertical="top"/>
    </xf>
    <xf numFmtId="164" fontId="1" fillId="0" borderId="30" xfId="0" applyNumberFormat="1" applyFont="1" applyBorder="1" applyAlignment="1" applyProtection="1">
      <alignment horizontal="left" vertical="top"/>
    </xf>
    <xf numFmtId="164" fontId="1" fillId="0" borderId="31" xfId="0" applyNumberFormat="1" applyFont="1" applyBorder="1" applyAlignment="1" applyProtection="1">
      <alignment horizontal="left" vertical="top"/>
    </xf>
    <xf numFmtId="3" fontId="3" fillId="4" borderId="1" xfId="4" applyNumberFormat="1" applyFont="1" applyFill="1" applyBorder="1" applyAlignment="1" applyProtection="1">
      <alignment horizontal="center" wrapText="1"/>
      <protection locked="0"/>
    </xf>
    <xf numFmtId="0" fontId="6" fillId="20" borderId="15" xfId="0" applyFont="1" applyFill="1" applyBorder="1" applyAlignment="1" applyProtection="1"/>
    <xf numFmtId="0" fontId="3" fillId="27" borderId="11" xfId="0" applyFont="1" applyFill="1" applyBorder="1" applyAlignment="1" applyProtection="1">
      <alignment horizontal="center"/>
      <protection locked="0"/>
    </xf>
    <xf numFmtId="0" fontId="3" fillId="27" borderId="15" xfId="0" applyFont="1" applyFill="1" applyBorder="1" applyAlignment="1" applyProtection="1">
      <alignment horizontal="center"/>
      <protection locked="0"/>
    </xf>
    <xf numFmtId="0" fontId="2" fillId="20" borderId="15" xfId="0" applyFont="1" applyFill="1" applyBorder="1" applyAlignment="1" applyProtection="1"/>
    <xf numFmtId="0" fontId="3" fillId="4" borderId="85" xfId="0" applyFont="1" applyFill="1" applyBorder="1" applyAlignment="1" applyProtection="1">
      <alignment horizontal="center" wrapText="1"/>
      <protection locked="0"/>
    </xf>
    <xf numFmtId="0" fontId="2" fillId="27" borderId="52" xfId="0" applyFont="1" applyFill="1" applyBorder="1" applyAlignment="1" applyProtection="1">
      <alignment horizontal="center" wrapText="1"/>
    </xf>
    <xf numFmtId="0" fontId="2" fillId="0" borderId="52" xfId="0" applyFont="1" applyBorder="1" applyAlignment="1" applyProtection="1">
      <alignment horizontal="center" wrapText="1"/>
    </xf>
    <xf numFmtId="0" fontId="3" fillId="20" borderId="16" xfId="0" applyFont="1" applyFill="1" applyBorder="1" applyAlignment="1" applyProtection="1"/>
    <xf numFmtId="0" fontId="2" fillId="23" borderId="52" xfId="0" applyFont="1" applyFill="1" applyBorder="1" applyAlignment="1" applyProtection="1">
      <alignment horizontal="center" wrapText="1"/>
    </xf>
    <xf numFmtId="0" fontId="6" fillId="23" borderId="52" xfId="0" applyFont="1" applyFill="1" applyBorder="1" applyAlignment="1" applyProtection="1">
      <alignment horizontal="center" wrapText="1"/>
    </xf>
    <xf numFmtId="0" fontId="0" fillId="0" borderId="0" xfId="0" applyFont="1" applyFill="1" applyAlignment="1" applyProtection="1"/>
    <xf numFmtId="9" fontId="0" fillId="29" borderId="0" xfId="0" applyNumberFormat="1" applyFont="1" applyFill="1" applyAlignment="1" applyProtection="1"/>
    <xf numFmtId="0" fontId="1" fillId="0" borderId="0" xfId="0" applyFont="1" applyFill="1" applyAlignment="1" applyProtection="1">
      <alignment vertical="center" wrapText="1"/>
    </xf>
    <xf numFmtId="0" fontId="14" fillId="0" borderId="0" xfId="0" applyFont="1" applyAlignment="1" applyProtection="1"/>
    <xf numFmtId="0" fontId="2" fillId="0" borderId="0" xfId="0" applyFont="1" applyFill="1" applyAlignment="1" applyProtection="1"/>
    <xf numFmtId="0" fontId="14" fillId="0" borderId="0" xfId="0" applyFont="1" applyFill="1" applyBorder="1" applyAlignment="1" applyProtection="1">
      <alignment vertical="center" wrapText="1"/>
    </xf>
    <xf numFmtId="0" fontId="0" fillId="0" borderId="0" xfId="0" applyFont="1" applyAlignment="1" applyProtection="1">
      <alignment wrapText="1"/>
    </xf>
    <xf numFmtId="0" fontId="0" fillId="14" borderId="66" xfId="0" applyFont="1" applyFill="1" applyBorder="1" applyAlignment="1" applyProtection="1"/>
    <xf numFmtId="0" fontId="0" fillId="14" borderId="67" xfId="0" applyFont="1" applyFill="1" applyBorder="1" applyAlignment="1" applyProtection="1"/>
    <xf numFmtId="0" fontId="0" fillId="0" borderId="0" xfId="0" applyFont="1" applyFill="1" applyBorder="1" applyAlignment="1" applyProtection="1"/>
    <xf numFmtId="0" fontId="33" fillId="0" borderId="60" xfId="0" applyFont="1" applyBorder="1" applyAlignment="1" applyProtection="1"/>
    <xf numFmtId="0" fontId="0" fillId="23" borderId="62" xfId="0" applyFont="1" applyFill="1" applyBorder="1" applyAlignment="1" applyProtection="1"/>
    <xf numFmtId="0" fontId="0" fillId="0" borderId="60" xfId="0" applyFont="1" applyBorder="1" applyAlignment="1" applyProtection="1"/>
    <xf numFmtId="0" fontId="33" fillId="0" borderId="0" xfId="0" applyFont="1" applyAlignment="1" applyProtection="1"/>
    <xf numFmtId="0" fontId="0" fillId="0" borderId="0" xfId="0" applyFont="1" applyAlignment="1" applyProtection="1">
      <alignment horizontal="right"/>
    </xf>
    <xf numFmtId="0" fontId="0" fillId="0" borderId="63" xfId="0" applyFont="1" applyBorder="1" applyAlignment="1" applyProtection="1"/>
    <xf numFmtId="0" fontId="0" fillId="23" borderId="64" xfId="0" applyFont="1" applyFill="1" applyBorder="1" applyAlignment="1" applyProtection="1"/>
    <xf numFmtId="0" fontId="2" fillId="0" borderId="0" xfId="0" applyFont="1" applyFill="1" applyBorder="1" applyAlignment="1" applyProtection="1">
      <alignment wrapText="1"/>
    </xf>
    <xf numFmtId="0" fontId="1" fillId="0" borderId="0" xfId="0" applyFont="1" applyFill="1" applyBorder="1" applyAlignment="1" applyProtection="1">
      <alignment wrapText="1"/>
    </xf>
    <xf numFmtId="0" fontId="3" fillId="0" borderId="0" xfId="0" applyFont="1" applyFill="1" applyBorder="1" applyAlignment="1" applyProtection="1">
      <alignment wrapText="1"/>
    </xf>
    <xf numFmtId="0" fontId="1" fillId="0" borderId="0" xfId="0" applyFont="1" applyAlignment="1" applyProtection="1">
      <alignment wrapText="1"/>
    </xf>
    <xf numFmtId="0" fontId="2" fillId="27" borderId="11" xfId="0" applyFont="1" applyFill="1" applyBorder="1" applyAlignment="1" applyProtection="1">
      <alignment horizontal="center" wrapText="1"/>
      <protection locked="0"/>
    </xf>
    <xf numFmtId="2" fontId="16" fillId="10" borderId="0" xfId="2" applyNumberFormat="1" applyFont="1" applyFill="1" applyAlignment="1">
      <alignment horizontal="center"/>
    </xf>
    <xf numFmtId="2" fontId="0" fillId="11" borderId="0" xfId="2" applyNumberFormat="1" applyFont="1" applyFill="1" applyAlignment="1">
      <alignment horizontal="center"/>
    </xf>
    <xf numFmtId="2" fontId="0" fillId="9" borderId="0" xfId="2" applyNumberFormat="1" applyFont="1" applyFill="1" applyAlignment="1">
      <alignment horizontal="center"/>
    </xf>
    <xf numFmtId="0" fontId="1" fillId="4" borderId="15" xfId="0" applyFont="1" applyFill="1" applyBorder="1" applyAlignment="1" applyProtection="1">
      <alignment horizontal="center"/>
      <protection locked="0"/>
    </xf>
    <xf numFmtId="0" fontId="0" fillId="0" borderId="0" xfId="0" applyFont="1" applyBorder="1" applyAlignment="1" applyProtection="1"/>
    <xf numFmtId="0" fontId="2" fillId="0" borderId="56" xfId="0" applyFont="1" applyBorder="1" applyAlignment="1" applyProtection="1">
      <alignment horizontal="left"/>
    </xf>
    <xf numFmtId="0" fontId="1" fillId="0" borderId="0" xfId="0" applyFont="1" applyBorder="1" applyAlignment="1" applyProtection="1">
      <alignment horizontal="left"/>
    </xf>
    <xf numFmtId="0" fontId="1" fillId="0" borderId="105" xfId="0" applyFont="1" applyBorder="1" applyAlignment="1" applyProtection="1">
      <alignment horizontal="left"/>
    </xf>
    <xf numFmtId="0" fontId="0" fillId="18" borderId="0" xfId="0" applyFont="1" applyFill="1" applyAlignment="1"/>
    <xf numFmtId="0" fontId="14" fillId="0" borderId="0" xfId="0" applyFont="1" applyAlignment="1">
      <alignment horizontal="center"/>
    </xf>
    <xf numFmtId="0" fontId="26" fillId="0" borderId="11" xfId="0" applyFont="1" applyBorder="1" applyAlignment="1" applyProtection="1">
      <alignment horizontal="left" wrapText="1"/>
    </xf>
    <xf numFmtId="0" fontId="33" fillId="0" borderId="11" xfId="0" applyFont="1" applyBorder="1" applyAlignment="1" applyProtection="1">
      <alignment horizontal="left"/>
    </xf>
    <xf numFmtId="0" fontId="26" fillId="2" borderId="11" xfId="0" applyFont="1" applyFill="1" applyBorder="1" applyAlignment="1" applyProtection="1">
      <alignment horizontal="left" wrapText="1"/>
    </xf>
    <xf numFmtId="0" fontId="26" fillId="2" borderId="11" xfId="0" applyFont="1" applyFill="1" applyBorder="1" applyAlignment="1" applyProtection="1">
      <alignment horizontal="left"/>
    </xf>
    <xf numFmtId="0" fontId="40" fillId="2" borderId="11" xfId="0" applyFont="1" applyFill="1" applyBorder="1" applyAlignment="1" applyProtection="1">
      <alignment horizontal="left"/>
    </xf>
    <xf numFmtId="0" fontId="2" fillId="30" borderId="15" xfId="0" applyFont="1" applyFill="1" applyBorder="1" applyAlignment="1" applyProtection="1">
      <alignment horizontal="left"/>
    </xf>
    <xf numFmtId="0" fontId="2" fillId="30" borderId="16" xfId="0" applyFont="1" applyFill="1" applyBorder="1" applyAlignment="1" applyProtection="1">
      <alignment horizontal="left"/>
    </xf>
    <xf numFmtId="0" fontId="2" fillId="30" borderId="17" xfId="0" applyFont="1" applyFill="1" applyBorder="1" applyAlignment="1" applyProtection="1">
      <alignment horizontal="left"/>
    </xf>
    <xf numFmtId="0" fontId="1" fillId="4" borderId="54" xfId="0" applyFont="1" applyFill="1" applyBorder="1" applyAlignment="1" applyProtection="1">
      <alignment horizontal="center"/>
      <protection locked="0"/>
    </xf>
    <xf numFmtId="0" fontId="1" fillId="0" borderId="7" xfId="0" applyFont="1" applyBorder="1" applyAlignment="1" applyProtection="1">
      <alignment horizontal="center"/>
      <protection locked="0"/>
    </xf>
    <xf numFmtId="0" fontId="3" fillId="4" borderId="2" xfId="0" applyFont="1" applyFill="1" applyBorder="1" applyAlignment="1" applyProtection="1">
      <alignment horizontal="center" wrapText="1"/>
      <protection locked="0"/>
    </xf>
    <xf numFmtId="0" fontId="1" fillId="4" borderId="7" xfId="0" applyFont="1" applyFill="1" applyBorder="1" applyAlignment="1" applyProtection="1">
      <alignment horizontal="center" wrapText="1"/>
      <protection locked="0"/>
    </xf>
    <xf numFmtId="0" fontId="12" fillId="0" borderId="60" xfId="0" applyFont="1" applyBorder="1" applyAlignment="1" applyProtection="1"/>
    <xf numFmtId="0" fontId="14" fillId="18" borderId="13" xfId="0" applyFont="1" applyFill="1" applyBorder="1" applyAlignment="1" applyProtection="1"/>
    <xf numFmtId="0" fontId="47" fillId="0" borderId="0" xfId="0" applyFont="1" applyAlignment="1">
      <alignment horizontal="center"/>
    </xf>
    <xf numFmtId="0" fontId="14" fillId="0" borderId="0" xfId="0" applyFont="1" applyBorder="1" applyAlignment="1">
      <alignment horizontal="center"/>
    </xf>
    <xf numFmtId="0" fontId="36" fillId="0" borderId="11" xfId="0" applyFont="1" applyBorder="1" applyAlignment="1">
      <alignment vertical="center"/>
    </xf>
    <xf numFmtId="0" fontId="38" fillId="35" borderId="11" xfId="0" applyFont="1" applyFill="1" applyBorder="1" applyAlignment="1">
      <alignment horizontal="center"/>
    </xf>
    <xf numFmtId="0" fontId="14" fillId="14" borderId="11" xfId="0" applyFont="1" applyFill="1" applyBorder="1" applyAlignment="1">
      <alignment horizontal="center"/>
    </xf>
    <xf numFmtId="0" fontId="14" fillId="14" borderId="54" xfId="0" applyFont="1" applyFill="1" applyBorder="1" applyAlignment="1">
      <alignment horizontal="center"/>
    </xf>
    <xf numFmtId="0" fontId="36" fillId="0" borderId="88" xfId="0" applyFont="1" applyBorder="1" applyAlignment="1">
      <alignment vertical="center"/>
    </xf>
    <xf numFmtId="0" fontId="36" fillId="0" borderId="83" xfId="0" applyFont="1" applyBorder="1" applyAlignment="1">
      <alignment vertical="center"/>
    </xf>
    <xf numFmtId="0" fontId="47" fillId="24" borderId="0" xfId="0" applyFont="1" applyFill="1" applyAlignment="1">
      <alignment horizontal="center" wrapText="1"/>
    </xf>
    <xf numFmtId="166" fontId="31" fillId="41" borderId="78" xfId="4" applyNumberFormat="1" applyFont="1" applyFill="1" applyBorder="1" applyAlignment="1" applyProtection="1">
      <alignment horizontal="right" vertical="top"/>
      <protection locked="0"/>
    </xf>
    <xf numFmtId="166" fontId="31" fillId="41" borderId="30" xfId="4" applyNumberFormat="1" applyFont="1" applyFill="1" applyBorder="1" applyAlignment="1" applyProtection="1">
      <alignment horizontal="right" vertical="top"/>
      <protection locked="0"/>
    </xf>
    <xf numFmtId="166" fontId="31" fillId="41" borderId="87" xfId="4" applyNumberFormat="1" applyFont="1" applyFill="1" applyBorder="1" applyAlignment="1" applyProtection="1">
      <alignment horizontal="right" vertical="top"/>
      <protection locked="0"/>
    </xf>
    <xf numFmtId="0" fontId="2" fillId="0" borderId="15" xfId="0" applyFont="1" applyBorder="1" applyAlignment="1" applyProtection="1">
      <alignment horizontal="center" wrapText="1"/>
      <protection locked="0"/>
    </xf>
    <xf numFmtId="0" fontId="1" fillId="4" borderId="155" xfId="0" applyFont="1" applyFill="1" applyBorder="1" applyAlignment="1" applyProtection="1">
      <alignment horizontal="center" wrapText="1"/>
      <protection locked="0"/>
    </xf>
    <xf numFmtId="0" fontId="1" fillId="0" borderId="4" xfId="0" applyFont="1" applyBorder="1" applyAlignment="1" applyProtection="1">
      <alignment horizontal="center" vertical="center" wrapText="1"/>
      <protection locked="0"/>
    </xf>
    <xf numFmtId="0" fontId="2" fillId="0" borderId="15" xfId="0" applyFont="1" applyBorder="1" applyAlignment="1" applyProtection="1">
      <alignment horizontal="center"/>
      <protection locked="0"/>
    </xf>
    <xf numFmtId="0" fontId="1" fillId="4" borderId="4" xfId="0" applyFont="1" applyFill="1" applyBorder="1" applyAlignment="1" applyProtection="1">
      <alignment horizontal="center" wrapText="1"/>
      <protection locked="0"/>
    </xf>
    <xf numFmtId="0" fontId="1" fillId="4" borderId="156" xfId="0" applyFont="1" applyFill="1" applyBorder="1" applyAlignment="1" applyProtection="1">
      <alignment horizontal="center" wrapText="1"/>
      <protection locked="0"/>
    </xf>
    <xf numFmtId="0" fontId="1" fillId="4" borderId="157" xfId="0" applyFont="1" applyFill="1" applyBorder="1" applyAlignment="1" applyProtection="1">
      <alignment horizontal="center" wrapText="1"/>
      <protection locked="0"/>
    </xf>
    <xf numFmtId="0" fontId="1" fillId="0" borderId="156" xfId="0" applyFont="1" applyBorder="1" applyAlignment="1" applyProtection="1">
      <alignment horizontal="center" wrapText="1"/>
      <protection locked="0"/>
    </xf>
    <xf numFmtId="0" fontId="1" fillId="0" borderId="157" xfId="0" applyFont="1" applyBorder="1" applyAlignment="1" applyProtection="1">
      <alignment horizontal="center" wrapText="1"/>
      <protection locked="0"/>
    </xf>
    <xf numFmtId="0" fontId="1" fillId="0" borderId="156" xfId="0" applyFont="1" applyBorder="1" applyAlignment="1" applyProtection="1">
      <alignment horizontal="center" vertical="center" wrapText="1"/>
      <protection locked="0"/>
    </xf>
    <xf numFmtId="0" fontId="1" fillId="0" borderId="157" xfId="0" applyFont="1" applyBorder="1" applyAlignment="1" applyProtection="1">
      <alignment horizontal="center" vertical="center" wrapText="1"/>
      <protection locked="0"/>
    </xf>
    <xf numFmtId="0" fontId="1" fillId="4" borderId="80" xfId="0" applyFont="1" applyFill="1" applyBorder="1" applyAlignment="1" applyProtection="1">
      <alignment horizontal="center"/>
      <protection locked="0"/>
    </xf>
    <xf numFmtId="0" fontId="1" fillId="4" borderId="81" xfId="0" applyFont="1" applyFill="1" applyBorder="1" applyAlignment="1" applyProtection="1">
      <alignment horizontal="center"/>
      <protection locked="0"/>
    </xf>
    <xf numFmtId="0" fontId="1" fillId="0" borderId="80" xfId="0" applyFont="1" applyBorder="1" applyAlignment="1" applyProtection="1">
      <alignment horizontal="center"/>
      <protection locked="0"/>
    </xf>
    <xf numFmtId="0" fontId="1" fillId="0" borderId="81" xfId="0" applyFont="1" applyBorder="1" applyAlignment="1" applyProtection="1">
      <alignment horizontal="center"/>
      <protection locked="0"/>
    </xf>
    <xf numFmtId="0" fontId="1" fillId="4" borderId="93" xfId="0" applyFont="1" applyFill="1" applyBorder="1" applyAlignment="1" applyProtection="1">
      <alignment horizontal="center"/>
      <protection locked="0"/>
    </xf>
    <xf numFmtId="0" fontId="1" fillId="4" borderId="103"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 fillId="0" borderId="160" xfId="0" applyFont="1" applyBorder="1" applyAlignment="1" applyProtection="1">
      <alignment horizontal="center"/>
      <protection locked="0"/>
    </xf>
    <xf numFmtId="0" fontId="1" fillId="0" borderId="161" xfId="0" applyFont="1" applyBorder="1" applyAlignment="1" applyProtection="1">
      <alignment horizontal="center"/>
      <protection locked="0"/>
    </xf>
    <xf numFmtId="0" fontId="3" fillId="4" borderId="166" xfId="0" applyFont="1" applyFill="1" applyBorder="1" applyAlignment="1" applyProtection="1">
      <alignment horizontal="center" wrapText="1"/>
      <protection locked="0"/>
    </xf>
    <xf numFmtId="0" fontId="3" fillId="0" borderId="157" xfId="0" applyFont="1" applyBorder="1" applyAlignment="1" applyProtection="1">
      <alignment horizontal="center"/>
      <protection locked="0"/>
    </xf>
    <xf numFmtId="0" fontId="1" fillId="0" borderId="157" xfId="0" applyFont="1" applyBorder="1" applyAlignment="1" applyProtection="1">
      <alignment horizontal="center"/>
      <protection locked="0"/>
    </xf>
    <xf numFmtId="0" fontId="3" fillId="4" borderId="157" xfId="0" applyFont="1" applyFill="1" applyBorder="1" applyAlignment="1" applyProtection="1">
      <alignment horizontal="center" wrapText="1"/>
      <protection locked="0"/>
    </xf>
    <xf numFmtId="0" fontId="3" fillId="0" borderId="81" xfId="0" applyFont="1" applyBorder="1" applyAlignment="1" applyProtection="1">
      <alignment horizontal="center"/>
      <protection locked="0"/>
    </xf>
    <xf numFmtId="0" fontId="3" fillId="0" borderId="4" xfId="0" applyFont="1" applyBorder="1" applyAlignment="1" applyProtection="1">
      <alignment horizontal="center" wrapText="1"/>
      <protection locked="0"/>
    </xf>
    <xf numFmtId="0" fontId="1" fillId="0" borderId="4" xfId="0" applyFont="1" applyBorder="1" applyAlignment="1" applyProtection="1">
      <alignment horizontal="center" wrapText="1"/>
      <protection locked="0"/>
    </xf>
    <xf numFmtId="0" fontId="13" fillId="0" borderId="173" xfId="3" applyFill="1" applyBorder="1" applyAlignment="1" applyProtection="1">
      <alignment horizontal="center" wrapText="1"/>
      <protection locked="0"/>
    </xf>
    <xf numFmtId="0" fontId="3" fillId="4" borderId="174" xfId="0" applyFont="1" applyFill="1" applyBorder="1" applyAlignment="1" applyProtection="1">
      <alignment horizontal="center" wrapText="1"/>
      <protection locked="0"/>
    </xf>
    <xf numFmtId="0" fontId="1" fillId="0" borderId="174" xfId="0" applyFont="1" applyBorder="1" applyAlignment="1" applyProtection="1">
      <alignment horizontal="center" vertical="center" wrapText="1"/>
      <protection locked="0"/>
    </xf>
    <xf numFmtId="0" fontId="13" fillId="0" borderId="174" xfId="3" applyFont="1" applyBorder="1" applyAlignment="1" applyProtection="1">
      <alignment horizontal="center" wrapText="1"/>
      <protection locked="0"/>
    </xf>
    <xf numFmtId="0" fontId="1" fillId="2" borderId="174" xfId="0" applyFont="1" applyFill="1" applyBorder="1" applyAlignment="1" applyProtection="1">
      <alignment horizontal="center" wrapText="1"/>
      <protection locked="0"/>
    </xf>
    <xf numFmtId="0" fontId="1" fillId="0" borderId="7" xfId="0" applyFont="1" applyBorder="1" applyAlignment="1" applyProtection="1">
      <alignment horizontal="center" vertical="center" wrapText="1"/>
      <protection locked="0"/>
    </xf>
    <xf numFmtId="0" fontId="3" fillId="41" borderId="8" xfId="0" applyFont="1" applyFill="1" applyBorder="1" applyAlignment="1" applyProtection="1">
      <alignment horizontal="left" vertical="top" wrapText="1"/>
      <protection locked="0"/>
    </xf>
    <xf numFmtId="0" fontId="1" fillId="2" borderId="182" xfId="0" applyFont="1" applyFill="1" applyBorder="1" applyAlignment="1" applyProtection="1">
      <alignment horizontal="center" wrapText="1"/>
      <protection locked="0"/>
    </xf>
    <xf numFmtId="0" fontId="1" fillId="41" borderId="174" xfId="0" applyFont="1" applyFill="1" applyBorder="1" applyAlignment="1" applyProtection="1">
      <alignment horizontal="left" vertical="top"/>
      <protection locked="0"/>
    </xf>
    <xf numFmtId="0" fontId="1" fillId="41" borderId="179" xfId="0" applyFont="1" applyFill="1" applyBorder="1" applyAlignment="1" applyProtection="1">
      <alignment horizontal="left" vertical="top"/>
      <protection locked="0"/>
    </xf>
    <xf numFmtId="0" fontId="1" fillId="42" borderId="179" xfId="0" applyFont="1" applyFill="1" applyBorder="1" applyAlignment="1" applyProtection="1">
      <alignment horizontal="left" vertical="top"/>
      <protection locked="0"/>
    </xf>
    <xf numFmtId="0" fontId="1" fillId="42" borderId="174" xfId="0" applyFont="1" applyFill="1" applyBorder="1" applyAlignment="1" applyProtection="1">
      <alignment horizontal="left" vertical="top"/>
      <protection locked="0"/>
    </xf>
    <xf numFmtId="0" fontId="1" fillId="42" borderId="183" xfId="0" applyFont="1" applyFill="1" applyBorder="1" applyAlignment="1" applyProtection="1">
      <alignment horizontal="left" vertical="top"/>
      <protection locked="0"/>
    </xf>
    <xf numFmtId="0" fontId="14" fillId="0" borderId="0" xfId="0" applyFont="1" applyBorder="1" applyAlignment="1">
      <alignment horizontal="center" wrapText="1"/>
    </xf>
    <xf numFmtId="0" fontId="14" fillId="0" borderId="0" xfId="0" applyFont="1" applyAlignment="1">
      <alignment horizontal="center" wrapText="1"/>
    </xf>
    <xf numFmtId="0" fontId="1" fillId="0" borderId="112" xfId="0" applyFont="1" applyBorder="1" applyAlignment="1" applyProtection="1">
      <alignment horizontal="center"/>
      <protection locked="0"/>
    </xf>
    <xf numFmtId="0" fontId="1" fillId="4" borderId="28" xfId="0" applyFont="1" applyFill="1" applyBorder="1" applyAlignment="1" applyProtection="1">
      <alignment horizontal="center" wrapText="1"/>
      <protection locked="0"/>
    </xf>
    <xf numFmtId="9" fontId="49" fillId="0" borderId="41" xfId="2" applyFont="1" applyBorder="1" applyAlignment="1" applyProtection="1">
      <alignment horizontal="right"/>
    </xf>
    <xf numFmtId="0" fontId="2" fillId="0" borderId="11" xfId="0" applyFont="1" applyBorder="1" applyAlignment="1" applyProtection="1">
      <alignment horizontal="center" vertical="top" wrapText="1"/>
    </xf>
    <xf numFmtId="0" fontId="0" fillId="14" borderId="186" xfId="0" applyFont="1" applyFill="1" applyBorder="1" applyAlignment="1" applyProtection="1"/>
    <xf numFmtId="0" fontId="0" fillId="0" borderId="77" xfId="0" applyFont="1" applyBorder="1" applyAlignment="1" applyProtection="1"/>
    <xf numFmtId="0" fontId="33" fillId="0" borderId="77" xfId="0" applyFont="1" applyBorder="1" applyAlignment="1" applyProtection="1"/>
    <xf numFmtId="0" fontId="33" fillId="0" borderId="77" xfId="0" applyFont="1" applyFill="1" applyBorder="1" applyAlignment="1" applyProtection="1"/>
    <xf numFmtId="0" fontId="0" fillId="0" borderId="187" xfId="0" applyFont="1" applyBorder="1" applyAlignment="1" applyProtection="1"/>
    <xf numFmtId="0" fontId="0" fillId="23" borderId="60" xfId="0" applyFont="1" applyFill="1" applyBorder="1" applyAlignment="1" applyProtection="1"/>
    <xf numFmtId="0" fontId="0" fillId="23" borderId="63" xfId="0" applyFont="1" applyFill="1" applyBorder="1" applyAlignment="1" applyProtection="1"/>
    <xf numFmtId="0" fontId="12" fillId="41" borderId="88" xfId="0" applyFont="1" applyFill="1" applyBorder="1" applyAlignment="1" applyProtection="1">
      <protection locked="0"/>
    </xf>
    <xf numFmtId="0" fontId="1" fillId="41" borderId="8" xfId="0" applyFont="1" applyFill="1" applyBorder="1" applyAlignment="1" applyProtection="1">
      <alignment horizontal="left" vertical="top" wrapText="1"/>
      <protection locked="0"/>
    </xf>
    <xf numFmtId="0" fontId="0" fillId="41" borderId="108" xfId="0" quotePrefix="1" applyFont="1" applyFill="1" applyBorder="1" applyAlignment="1" applyProtection="1">
      <alignment horizontal="left" vertical="top" wrapText="1"/>
      <protection locked="0"/>
    </xf>
    <xf numFmtId="0" fontId="0" fillId="41" borderId="109" xfId="0" applyFont="1" applyFill="1" applyBorder="1" applyAlignment="1" applyProtection="1">
      <alignment horizontal="left" vertical="top" wrapText="1"/>
      <protection locked="0"/>
    </xf>
    <xf numFmtId="0" fontId="0" fillId="41" borderId="110" xfId="0" applyFont="1" applyFill="1" applyBorder="1" applyAlignment="1" applyProtection="1">
      <alignment horizontal="left" vertical="top" wrapText="1"/>
      <protection locked="0"/>
    </xf>
    <xf numFmtId="0" fontId="14" fillId="8" borderId="79" xfId="0" applyFont="1" applyFill="1" applyBorder="1" applyAlignment="1" applyProtection="1">
      <alignment horizontal="right"/>
    </xf>
    <xf numFmtId="0" fontId="14" fillId="8" borderId="80" xfId="0" applyFont="1" applyFill="1" applyBorder="1" applyAlignment="1" applyProtection="1">
      <alignment horizontal="right"/>
    </xf>
    <xf numFmtId="0" fontId="14" fillId="8" borderId="82" xfId="0" applyFont="1" applyFill="1" applyBorder="1" applyAlignment="1" applyProtection="1">
      <alignment horizontal="right"/>
    </xf>
    <xf numFmtId="0" fontId="34" fillId="8" borderId="115" xfId="0" applyFont="1" applyFill="1" applyBorder="1" applyAlignment="1" applyProtection="1">
      <alignment horizontal="left"/>
    </xf>
    <xf numFmtId="0" fontId="34" fillId="8" borderId="111" xfId="0" applyFont="1" applyFill="1" applyBorder="1" applyAlignment="1" applyProtection="1">
      <alignment horizontal="left"/>
    </xf>
    <xf numFmtId="0" fontId="34" fillId="8" borderId="116" xfId="0" applyFont="1" applyFill="1" applyBorder="1" applyAlignment="1" applyProtection="1">
      <alignment horizontal="left"/>
    </xf>
    <xf numFmtId="0" fontId="13" fillId="0" borderId="0" xfId="3" applyBorder="1" applyAlignment="1" applyProtection="1">
      <alignment horizontal="center"/>
    </xf>
    <xf numFmtId="0" fontId="14" fillId="8" borderId="79" xfId="0" applyFont="1" applyFill="1" applyBorder="1" applyAlignment="1" applyProtection="1"/>
    <xf numFmtId="0" fontId="44" fillId="8" borderId="80" xfId="0" applyFont="1" applyFill="1" applyBorder="1" applyAlignment="1" applyProtection="1">
      <alignment horizontal="center" vertical="center"/>
    </xf>
    <xf numFmtId="0" fontId="44" fillId="8" borderId="11" xfId="0" applyFont="1" applyFill="1" applyBorder="1" applyAlignment="1" applyProtection="1">
      <alignment horizontal="center" vertical="center"/>
    </xf>
    <xf numFmtId="0" fontId="44" fillId="8" borderId="11" xfId="0" applyFont="1" applyFill="1" applyBorder="1" applyAlignment="1" applyProtection="1">
      <alignment horizontal="center" vertical="center" wrapText="1"/>
    </xf>
    <xf numFmtId="0" fontId="44" fillId="14" borderId="81" xfId="0" applyFont="1" applyFill="1" applyBorder="1" applyAlignment="1" applyProtection="1">
      <alignment horizontal="center" vertical="center"/>
    </xf>
    <xf numFmtId="166" fontId="31" fillId="18" borderId="97" xfId="4" applyNumberFormat="1" applyFont="1" applyFill="1" applyBorder="1" applyAlignment="1" applyProtection="1">
      <alignment horizontal="left" vertical="top"/>
    </xf>
    <xf numFmtId="167" fontId="31" fillId="0" borderId="78" xfId="4" applyNumberFormat="1" applyFont="1" applyFill="1" applyBorder="1" applyAlignment="1" applyProtection="1">
      <alignment horizontal="left" vertical="top"/>
    </xf>
    <xf numFmtId="166" fontId="31" fillId="18" borderId="99" xfId="4" applyNumberFormat="1" applyFont="1" applyFill="1" applyBorder="1" applyAlignment="1" applyProtection="1">
      <alignment horizontal="left" vertical="top"/>
    </xf>
    <xf numFmtId="166" fontId="31" fillId="18" borderId="30" xfId="4" applyNumberFormat="1" applyFont="1" applyFill="1" applyBorder="1" applyAlignment="1" applyProtection="1">
      <alignment horizontal="left" vertical="top"/>
    </xf>
    <xf numFmtId="167" fontId="31" fillId="0" borderId="30" xfId="4" applyNumberFormat="1" applyFont="1" applyFill="1" applyBorder="1" applyAlignment="1" applyProtection="1">
      <alignment horizontal="left" vertical="top"/>
    </xf>
    <xf numFmtId="166" fontId="31" fillId="18" borderId="101" xfId="4" applyNumberFormat="1" applyFont="1" applyFill="1" applyBorder="1" applyAlignment="1" applyProtection="1">
      <alignment horizontal="left" vertical="top"/>
    </xf>
    <xf numFmtId="166" fontId="31" fillId="18" borderId="87" xfId="4" applyNumberFormat="1" applyFont="1" applyFill="1" applyBorder="1" applyAlignment="1" applyProtection="1">
      <alignment horizontal="left" vertical="top"/>
    </xf>
    <xf numFmtId="167" fontId="31" fillId="0" borderId="87" xfId="4" applyNumberFormat="1" applyFont="1" applyFill="1" applyBorder="1" applyAlignment="1" applyProtection="1">
      <alignment horizontal="left" vertical="top"/>
    </xf>
    <xf numFmtId="0" fontId="44" fillId="8" borderId="81" xfId="0" applyFont="1" applyFill="1" applyBorder="1" applyAlignment="1" applyProtection="1">
      <alignment horizontal="center" vertical="center"/>
    </xf>
    <xf numFmtId="166" fontId="31" fillId="18" borderId="78" xfId="4" applyNumberFormat="1" applyFont="1" applyFill="1" applyBorder="1" applyAlignment="1" applyProtection="1">
      <alignment horizontal="left" vertical="top"/>
    </xf>
    <xf numFmtId="0" fontId="44" fillId="14" borderId="80" xfId="0" applyFont="1" applyFill="1" applyBorder="1" applyAlignment="1" applyProtection="1">
      <alignment horizontal="center" vertical="center"/>
    </xf>
    <xf numFmtId="0" fontId="44" fillId="14" borderId="11" xfId="0" applyFont="1" applyFill="1" applyBorder="1" applyAlignment="1" applyProtection="1">
      <alignment horizontal="center" vertical="center"/>
    </xf>
    <xf numFmtId="166" fontId="31" fillId="0" borderId="97" xfId="4" applyNumberFormat="1" applyFont="1" applyFill="1" applyBorder="1" applyAlignment="1" applyProtection="1">
      <alignment horizontal="left" vertical="top"/>
    </xf>
    <xf numFmtId="166" fontId="31" fillId="0" borderId="99" xfId="4" applyNumberFormat="1" applyFont="1" applyFill="1" applyBorder="1" applyAlignment="1" applyProtection="1">
      <alignment horizontal="left" vertical="top"/>
    </xf>
    <xf numFmtId="166" fontId="31" fillId="0" borderId="153" xfId="4" applyNumberFormat="1" applyFont="1" applyFill="1" applyBorder="1" applyAlignment="1" applyProtection="1">
      <alignment horizontal="left" vertical="top"/>
    </xf>
    <xf numFmtId="166" fontId="31" fillId="18" borderId="127" xfId="4" applyNumberFormat="1" applyFont="1" applyFill="1" applyBorder="1" applyAlignment="1" applyProtection="1">
      <alignment horizontal="left" vertical="top"/>
    </xf>
    <xf numFmtId="166" fontId="31" fillId="0" borderId="127" xfId="4" applyNumberFormat="1" applyFont="1" applyFill="1" applyBorder="1" applyAlignment="1" applyProtection="1">
      <alignment horizontal="left" vertical="top"/>
    </xf>
    <xf numFmtId="166" fontId="31" fillId="18" borderId="154" xfId="4" applyNumberFormat="1" applyFont="1" applyFill="1" applyBorder="1" applyAlignment="1" applyProtection="1">
      <alignment horizontal="left" vertical="top"/>
    </xf>
    <xf numFmtId="0" fontId="2" fillId="5" borderId="92" xfId="0" applyFont="1" applyFill="1" applyBorder="1" applyAlignment="1" applyProtection="1">
      <alignment vertical="top"/>
    </xf>
    <xf numFmtId="0" fontId="2" fillId="5" borderId="90" xfId="0" applyFont="1" applyFill="1" applyBorder="1" applyAlignment="1" applyProtection="1">
      <alignment vertical="top" wrapText="1"/>
    </xf>
    <xf numFmtId="0" fontId="2" fillId="5" borderId="91" xfId="0" applyFont="1" applyFill="1" applyBorder="1" applyAlignment="1" applyProtection="1">
      <alignment vertical="top" wrapText="1"/>
    </xf>
    <xf numFmtId="0" fontId="31" fillId="0" borderId="93" xfId="0" applyFont="1" applyFill="1" applyBorder="1" applyAlignment="1" applyProtection="1">
      <alignment horizontal="left" vertical="top"/>
    </xf>
    <xf numFmtId="0" fontId="31" fillId="0" borderId="95" xfId="0" applyFont="1" applyFill="1" applyBorder="1" applyAlignment="1" applyProtection="1">
      <alignment horizontal="right"/>
    </xf>
    <xf numFmtId="0" fontId="31" fillId="8" borderId="38" xfId="0" applyFont="1" applyFill="1" applyBorder="1" applyAlignment="1" applyProtection="1">
      <alignment horizontal="right" vertical="center"/>
    </xf>
    <xf numFmtId="0" fontId="31" fillId="8" borderId="10" xfId="0" applyFont="1" applyFill="1" applyBorder="1" applyAlignment="1" applyProtection="1">
      <alignment horizontal="right" vertical="center" wrapText="1"/>
    </xf>
    <xf numFmtId="0" fontId="31" fillId="14" borderId="10" xfId="0" applyFont="1" applyFill="1" applyBorder="1" applyAlignment="1" applyProtection="1">
      <alignment horizontal="right" vertical="center"/>
    </xf>
    <xf numFmtId="0" fontId="31" fillId="14" borderId="96" xfId="0" applyFont="1" applyFill="1" applyBorder="1" applyAlignment="1" applyProtection="1">
      <alignment horizontal="right" vertical="center" wrapText="1"/>
    </xf>
    <xf numFmtId="166" fontId="31" fillId="18" borderId="0" xfId="4" applyNumberFormat="1" applyFont="1" applyFill="1" applyBorder="1" applyAlignment="1" applyProtection="1">
      <alignment horizontal="left" vertical="top"/>
    </xf>
    <xf numFmtId="0" fontId="31" fillId="0" borderId="97" xfId="0" applyFont="1" applyFill="1" applyBorder="1" applyAlignment="1" applyProtection="1">
      <alignment horizontal="right" vertical="top"/>
    </xf>
    <xf numFmtId="167" fontId="31" fillId="0" borderId="78" xfId="4" applyNumberFormat="1" applyFont="1" applyFill="1" applyBorder="1" applyAlignment="1" applyProtection="1">
      <alignment horizontal="right" vertical="top"/>
    </xf>
    <xf numFmtId="166" fontId="31" fillId="0" borderId="78" xfId="4" applyNumberFormat="1" applyFont="1" applyFill="1" applyBorder="1" applyAlignment="1" applyProtection="1">
      <alignment horizontal="right" vertical="top"/>
    </xf>
    <xf numFmtId="167" fontId="31" fillId="0" borderId="98" xfId="4" applyNumberFormat="1" applyFont="1" applyFill="1" applyBorder="1" applyAlignment="1" applyProtection="1">
      <alignment horizontal="right" vertical="top"/>
    </xf>
    <xf numFmtId="0" fontId="31" fillId="0" borderId="99" xfId="0" applyFont="1" applyFill="1" applyBorder="1" applyAlignment="1" applyProtection="1">
      <alignment horizontal="right" vertical="top"/>
    </xf>
    <xf numFmtId="167" fontId="31" fillId="0" borderId="30" xfId="4" applyNumberFormat="1" applyFont="1" applyFill="1" applyBorder="1" applyAlignment="1" applyProtection="1">
      <alignment horizontal="right" vertical="top"/>
    </xf>
    <xf numFmtId="166" fontId="31" fillId="0" borderId="30" xfId="4" applyNumberFormat="1" applyFont="1" applyFill="1" applyBorder="1" applyAlignment="1" applyProtection="1">
      <alignment horizontal="right" vertical="top"/>
    </xf>
    <xf numFmtId="167" fontId="31" fillId="0" borderId="100" xfId="4" applyNumberFormat="1" applyFont="1" applyFill="1" applyBorder="1" applyAlignment="1" applyProtection="1">
      <alignment horizontal="right" vertical="top"/>
    </xf>
    <xf numFmtId="0" fontId="31" fillId="0" borderId="101" xfId="0" applyFont="1" applyFill="1" applyBorder="1" applyAlignment="1" applyProtection="1">
      <alignment horizontal="right" vertical="top"/>
    </xf>
    <xf numFmtId="167" fontId="31" fillId="0" borderId="87" xfId="4" applyNumberFormat="1" applyFont="1" applyFill="1" applyBorder="1" applyAlignment="1" applyProtection="1">
      <alignment horizontal="right" vertical="top"/>
    </xf>
    <xf numFmtId="166" fontId="31" fillId="0" borderId="87" xfId="4" applyNumberFormat="1" applyFont="1" applyFill="1" applyBorder="1" applyAlignment="1" applyProtection="1">
      <alignment horizontal="right" vertical="top"/>
    </xf>
    <xf numFmtId="167" fontId="31" fillId="0" borderId="102" xfId="4" applyNumberFormat="1" applyFont="1" applyFill="1" applyBorder="1" applyAlignment="1" applyProtection="1">
      <alignment horizontal="right" vertical="top"/>
    </xf>
    <xf numFmtId="0" fontId="0" fillId="18" borderId="0" xfId="0" applyFont="1" applyFill="1" applyAlignment="1" applyProtection="1"/>
    <xf numFmtId="0" fontId="13" fillId="2" borderId="0" xfId="3" applyFont="1" applyFill="1" applyBorder="1" applyAlignment="1" applyProtection="1">
      <alignment wrapText="1"/>
    </xf>
    <xf numFmtId="166" fontId="31" fillId="41" borderId="78" xfId="4" applyNumberFormat="1" applyFont="1" applyFill="1" applyBorder="1" applyAlignment="1" applyProtection="1">
      <alignment horizontal="left" vertical="top"/>
      <protection locked="0"/>
    </xf>
    <xf numFmtId="166" fontId="31" fillId="41" borderId="30" xfId="4" applyNumberFormat="1" applyFont="1" applyFill="1" applyBorder="1" applyAlignment="1" applyProtection="1">
      <alignment horizontal="left" vertical="top"/>
      <protection locked="0"/>
    </xf>
    <xf numFmtId="166" fontId="31" fillId="41" borderId="87" xfId="4" applyNumberFormat="1" applyFont="1" applyFill="1" applyBorder="1" applyAlignment="1" applyProtection="1">
      <alignment horizontal="left" vertical="top"/>
      <protection locked="0"/>
    </xf>
    <xf numFmtId="166" fontId="31" fillId="41" borderId="98" xfId="4" applyNumberFormat="1" applyFont="1" applyFill="1" applyBorder="1" applyAlignment="1" applyProtection="1">
      <alignment horizontal="left" vertical="top"/>
      <protection locked="0"/>
    </xf>
    <xf numFmtId="166" fontId="31" fillId="41" borderId="100" xfId="4" applyNumberFormat="1" applyFont="1" applyFill="1" applyBorder="1" applyAlignment="1" applyProtection="1">
      <alignment horizontal="left" vertical="top"/>
      <protection locked="0"/>
    </xf>
    <xf numFmtId="166" fontId="31" fillId="41" borderId="102" xfId="4" applyNumberFormat="1" applyFont="1" applyFill="1" applyBorder="1" applyAlignment="1" applyProtection="1">
      <alignment horizontal="left" vertical="top"/>
      <protection locked="0"/>
    </xf>
    <xf numFmtId="166" fontId="31" fillId="18" borderId="102" xfId="4" applyNumberFormat="1" applyFont="1" applyFill="1" applyBorder="1" applyAlignment="1" applyProtection="1">
      <alignment horizontal="left" vertical="top"/>
    </xf>
    <xf numFmtId="0" fontId="2" fillId="2" borderId="0" xfId="0" applyFont="1" applyFill="1" applyBorder="1" applyAlignment="1" applyProtection="1"/>
    <xf numFmtId="0" fontId="1" fillId="0" borderId="0" xfId="0" applyFont="1" applyBorder="1" applyAlignment="1" applyProtection="1"/>
    <xf numFmtId="0" fontId="12" fillId="0" borderId="0" xfId="0" applyFont="1" applyBorder="1" applyAlignment="1" applyProtection="1"/>
    <xf numFmtId="0" fontId="12" fillId="0" borderId="0" xfId="0" applyFont="1" applyAlignment="1" applyProtection="1"/>
    <xf numFmtId="0" fontId="2" fillId="0" borderId="13" xfId="0" applyFont="1" applyBorder="1" applyAlignment="1" applyProtection="1"/>
    <xf numFmtId="0" fontId="1" fillId="0" borderId="14" xfId="0" applyFont="1" applyBorder="1" applyAlignment="1" applyProtection="1"/>
    <xf numFmtId="0" fontId="12" fillId="0" borderId="14" xfId="0" applyFont="1" applyBorder="1" applyAlignment="1" applyProtection="1"/>
    <xf numFmtId="0" fontId="12" fillId="0" borderId="16" xfId="0" applyFont="1" applyBorder="1" applyAlignment="1" applyProtection="1"/>
    <xf numFmtId="0" fontId="12" fillId="0" borderId="17" xfId="0" applyFont="1" applyBorder="1" applyAlignment="1" applyProtection="1"/>
    <xf numFmtId="0" fontId="2" fillId="3" borderId="15" xfId="0" applyFont="1" applyFill="1" applyBorder="1" applyAlignment="1" applyProtection="1"/>
    <xf numFmtId="0" fontId="1" fillId="3" borderId="16" xfId="0" applyFont="1" applyFill="1" applyBorder="1" applyAlignment="1" applyProtection="1"/>
    <xf numFmtId="0" fontId="1" fillId="3" borderId="17" xfId="0" applyFont="1" applyFill="1" applyBorder="1" applyAlignment="1" applyProtection="1"/>
    <xf numFmtId="0" fontId="1" fillId="0" borderId="11" xfId="0" applyFont="1" applyBorder="1" applyAlignment="1" applyProtection="1"/>
    <xf numFmtId="0" fontId="2" fillId="0" borderId="11" xfId="0" applyFont="1" applyBorder="1" applyAlignment="1" applyProtection="1">
      <alignment horizontal="center"/>
    </xf>
    <xf numFmtId="0" fontId="14" fillId="0" borderId="0" xfId="0" applyFont="1" applyAlignment="1" applyProtection="1">
      <alignment wrapText="1"/>
    </xf>
    <xf numFmtId="0" fontId="1" fillId="0" borderId="1" xfId="0" applyFont="1" applyBorder="1" applyAlignment="1" applyProtection="1">
      <alignment horizontal="right" wrapText="1"/>
    </xf>
    <xf numFmtId="0" fontId="1" fillId="0" borderId="1" xfId="0" applyFont="1" applyBorder="1" applyAlignment="1" applyProtection="1">
      <alignment horizontal="center" wrapText="1"/>
    </xf>
    <xf numFmtId="0" fontId="49" fillId="0" borderId="43" xfId="0" applyFont="1" applyBorder="1" applyAlignment="1" applyProtection="1">
      <alignment horizontal="right" wrapText="1"/>
    </xf>
    <xf numFmtId="168" fontId="3" fillId="0" borderId="1" xfId="2" applyNumberFormat="1" applyFont="1" applyFill="1" applyBorder="1" applyAlignment="1" applyProtection="1">
      <alignment horizontal="center" wrapText="1"/>
    </xf>
    <xf numFmtId="0" fontId="1" fillId="0" borderId="1" xfId="0" applyFont="1" applyBorder="1" applyAlignment="1" applyProtection="1">
      <alignment horizontal="center" vertical="center" wrapText="1"/>
    </xf>
    <xf numFmtId="0" fontId="1" fillId="3" borderId="16" xfId="0" applyFont="1" applyFill="1" applyBorder="1" applyAlignment="1" applyProtection="1">
      <alignment horizontal="center"/>
    </xf>
    <xf numFmtId="0" fontId="1" fillId="3" borderId="17" xfId="0" applyFont="1" applyFill="1" applyBorder="1" applyAlignment="1" applyProtection="1">
      <alignment horizontal="center"/>
    </xf>
    <xf numFmtId="0" fontId="35" fillId="0" borderId="0" xfId="0" applyFont="1" applyAlignment="1" applyProtection="1">
      <alignment wrapText="1"/>
    </xf>
    <xf numFmtId="0" fontId="1" fillId="0" borderId="11" xfId="0" applyFont="1" applyBorder="1" applyAlignment="1" applyProtection="1">
      <alignment horizontal="center"/>
    </xf>
    <xf numFmtId="0" fontId="2" fillId="18" borderId="0" xfId="0" applyFont="1" applyFill="1" applyBorder="1" applyAlignment="1" applyProtection="1">
      <alignment horizontal="center" wrapText="1"/>
    </xf>
    <xf numFmtId="0" fontId="2" fillId="18" borderId="0" xfId="0" applyFont="1" applyFill="1" applyBorder="1" applyAlignment="1" applyProtection="1">
      <alignment horizontal="center"/>
    </xf>
    <xf numFmtId="0" fontId="1" fillId="37" borderId="0" xfId="0" applyFont="1" applyFill="1" applyBorder="1" applyAlignment="1" applyProtection="1">
      <alignment horizontal="center" wrapText="1"/>
    </xf>
    <xf numFmtId="0" fontId="1" fillId="0" borderId="4" xfId="0" applyFont="1" applyBorder="1" applyAlignment="1" applyProtection="1">
      <alignment horizontal="right" wrapText="1"/>
    </xf>
    <xf numFmtId="0" fontId="12" fillId="0" borderId="11" xfId="0" applyFont="1" applyBorder="1" applyAlignment="1" applyProtection="1">
      <alignment horizontal="center"/>
    </xf>
    <xf numFmtId="0" fontId="12" fillId="0" borderId="15" xfId="0" applyFont="1" applyBorder="1" applyAlignment="1" applyProtection="1">
      <alignment horizontal="center"/>
    </xf>
    <xf numFmtId="0" fontId="1" fillId="18" borderId="0" xfId="0" applyFont="1" applyFill="1" applyBorder="1" applyAlignment="1" applyProtection="1">
      <alignment horizontal="center" wrapText="1"/>
    </xf>
    <xf numFmtId="168" fontId="3" fillId="0" borderId="4" xfId="2" applyNumberFormat="1" applyFont="1" applyFill="1" applyBorder="1" applyAlignment="1" applyProtection="1">
      <alignment horizontal="center" wrapText="1"/>
    </xf>
    <xf numFmtId="168" fontId="3" fillId="0" borderId="157" xfId="2" applyNumberFormat="1" applyFont="1" applyFill="1" applyBorder="1" applyAlignment="1" applyProtection="1">
      <alignment horizontal="center" wrapText="1"/>
    </xf>
    <xf numFmtId="165" fontId="3" fillId="18" borderId="0" xfId="2" applyNumberFormat="1" applyFont="1" applyFill="1" applyBorder="1" applyAlignment="1" applyProtection="1">
      <alignment horizontal="center" wrapText="1"/>
    </xf>
    <xf numFmtId="165" fontId="1" fillId="18" borderId="0" xfId="2" applyNumberFormat="1" applyFont="1" applyFill="1" applyBorder="1" applyAlignment="1" applyProtection="1">
      <alignment horizontal="center" wrapText="1"/>
    </xf>
    <xf numFmtId="0" fontId="1" fillId="0" borderId="4" xfId="0" applyFont="1" applyBorder="1" applyAlignment="1" applyProtection="1">
      <alignment horizontal="center" vertical="center" wrapText="1"/>
    </xf>
    <xf numFmtId="0" fontId="1" fillId="18" borderId="0" xfId="0" applyFont="1" applyFill="1" applyBorder="1" applyAlignment="1" applyProtection="1">
      <alignment horizontal="center" vertical="center" wrapText="1"/>
    </xf>
    <xf numFmtId="0" fontId="1" fillId="37" borderId="0" xfId="0" applyFont="1" applyFill="1" applyBorder="1" applyAlignment="1" applyProtection="1">
      <alignment horizontal="center"/>
    </xf>
    <xf numFmtId="0" fontId="1" fillId="38" borderId="158" xfId="0" applyFont="1" applyFill="1" applyBorder="1" applyAlignment="1" applyProtection="1">
      <alignment horizontal="center"/>
    </xf>
    <xf numFmtId="0" fontId="1" fillId="38" borderId="16" xfId="0" applyFont="1" applyFill="1" applyBorder="1" applyAlignment="1" applyProtection="1">
      <alignment horizontal="center"/>
    </xf>
    <xf numFmtId="0" fontId="1" fillId="38" borderId="146" xfId="0" applyFont="1" applyFill="1" applyBorder="1" applyAlignment="1" applyProtection="1">
      <alignment horizontal="center"/>
    </xf>
    <xf numFmtId="0" fontId="1" fillId="38" borderId="0" xfId="0" applyFont="1" applyFill="1" applyBorder="1" applyAlignment="1" applyProtection="1">
      <alignment horizontal="center"/>
    </xf>
    <xf numFmtId="0" fontId="1" fillId="0" borderId="15" xfId="0" applyFont="1" applyBorder="1" applyAlignment="1" applyProtection="1">
      <alignment horizontal="center"/>
    </xf>
    <xf numFmtId="0" fontId="1" fillId="18" borderId="0" xfId="0" applyFont="1" applyFill="1" applyBorder="1" applyAlignment="1" applyProtection="1">
      <alignment horizontal="center"/>
    </xf>
    <xf numFmtId="0" fontId="1" fillId="18" borderId="0" xfId="0" applyFont="1" applyFill="1" applyBorder="1" applyProtection="1"/>
    <xf numFmtId="0" fontId="12" fillId="18" borderId="0" xfId="0" applyFont="1" applyFill="1" applyBorder="1" applyAlignment="1" applyProtection="1"/>
    <xf numFmtId="0" fontId="1" fillId="5" borderId="15" xfId="0" applyFont="1" applyFill="1" applyBorder="1" applyAlignment="1" applyProtection="1"/>
    <xf numFmtId="0" fontId="2" fillId="0" borderId="79" xfId="0" applyFont="1" applyBorder="1" applyAlignment="1" applyProtection="1">
      <alignment horizontal="center"/>
      <protection locked="0"/>
    </xf>
    <xf numFmtId="0" fontId="2" fillId="0" borderId="88" xfId="0" applyFont="1" applyBorder="1" applyAlignment="1" applyProtection="1">
      <alignment horizontal="center"/>
      <protection locked="0"/>
    </xf>
    <xf numFmtId="0" fontId="2" fillId="0" borderId="89" xfId="0" applyFont="1" applyBorder="1" applyAlignment="1" applyProtection="1">
      <alignment horizontal="center"/>
      <protection locked="0"/>
    </xf>
    <xf numFmtId="0" fontId="2" fillId="0" borderId="80" xfId="0" applyFont="1" applyBorder="1" applyAlignment="1" applyProtection="1">
      <alignment horizontal="center"/>
      <protection locked="0"/>
    </xf>
    <xf numFmtId="0" fontId="2" fillId="0" borderId="81" xfId="0" applyFont="1" applyBorder="1" applyAlignment="1" applyProtection="1">
      <alignment horizontal="center"/>
      <protection locked="0"/>
    </xf>
    <xf numFmtId="0" fontId="13" fillId="2" borderId="0" xfId="3" applyFill="1" applyBorder="1" applyAlignment="1" applyProtection="1">
      <alignment wrapText="1"/>
    </xf>
    <xf numFmtId="0" fontId="5" fillId="0" borderId="13" xfId="0" applyFont="1" applyBorder="1" applyAlignment="1" applyProtection="1"/>
    <xf numFmtId="0" fontId="0" fillId="0" borderId="14" xfId="0" applyFont="1" applyBorder="1" applyAlignment="1" applyProtection="1"/>
    <xf numFmtId="0" fontId="0" fillId="0" borderId="12" xfId="0" applyFont="1" applyBorder="1" applyAlignment="1" applyProtection="1"/>
    <xf numFmtId="0" fontId="6" fillId="3" borderId="15" xfId="0" applyFont="1" applyFill="1" applyBorder="1" applyAlignment="1" applyProtection="1"/>
    <xf numFmtId="0" fontId="3" fillId="3" borderId="16" xfId="0" applyFont="1" applyFill="1" applyBorder="1" applyAlignment="1" applyProtection="1"/>
    <xf numFmtId="0" fontId="3" fillId="3" borderId="17" xfId="0" applyFont="1" applyFill="1" applyBorder="1" applyAlignment="1" applyProtection="1"/>
    <xf numFmtId="0" fontId="3" fillId="0" borderId="41" xfId="0" applyFont="1" applyBorder="1" applyAlignment="1" applyProtection="1"/>
    <xf numFmtId="0" fontId="6" fillId="0" borderId="2" xfId="0" applyFont="1" applyBorder="1" applyAlignment="1" applyProtection="1">
      <alignment horizontal="center"/>
    </xf>
    <xf numFmtId="0" fontId="2" fillId="0" borderId="2" xfId="0" applyFont="1" applyBorder="1" applyAlignment="1" applyProtection="1">
      <alignment horizontal="center"/>
    </xf>
    <xf numFmtId="0" fontId="2" fillId="0" borderId="42" xfId="0" applyFont="1" applyBorder="1" applyAlignment="1" applyProtection="1">
      <alignment horizontal="center"/>
    </xf>
    <xf numFmtId="0" fontId="3" fillId="0" borderId="43" xfId="0" applyFont="1" applyBorder="1" applyAlignment="1" applyProtection="1">
      <alignment horizontal="right" wrapText="1"/>
    </xf>
    <xf numFmtId="0" fontId="15" fillId="0" borderId="43" xfId="0" applyFont="1" applyBorder="1" applyAlignment="1" applyProtection="1">
      <alignment horizontal="right"/>
    </xf>
    <xf numFmtId="0" fontId="3" fillId="0" borderId="1" xfId="0" applyFont="1" applyBorder="1" applyAlignment="1" applyProtection="1">
      <alignment horizontal="center"/>
    </xf>
    <xf numFmtId="0" fontId="3" fillId="0" borderId="28" xfId="0" applyFont="1" applyBorder="1" applyAlignment="1" applyProtection="1">
      <alignment horizontal="center"/>
    </xf>
    <xf numFmtId="0" fontId="1" fillId="0" borderId="43" xfId="0" applyFont="1" applyBorder="1" applyAlignment="1" applyProtection="1">
      <alignment horizontal="right"/>
    </xf>
    <xf numFmtId="0" fontId="1" fillId="0" borderId="1" xfId="0" applyFont="1" applyBorder="1" applyAlignment="1" applyProtection="1">
      <alignment horizontal="center"/>
    </xf>
    <xf numFmtId="0" fontId="1" fillId="0" borderId="28" xfId="0" applyFont="1" applyBorder="1" applyAlignment="1" applyProtection="1">
      <alignment horizontal="center"/>
    </xf>
    <xf numFmtId="0" fontId="3" fillId="3" borderId="16" xfId="0" applyFont="1" applyFill="1" applyBorder="1" applyAlignment="1" applyProtection="1">
      <alignment horizontal="center"/>
    </xf>
    <xf numFmtId="0" fontId="3" fillId="3" borderId="17" xfId="0" applyFont="1" applyFill="1" applyBorder="1" applyAlignment="1" applyProtection="1">
      <alignment horizontal="center"/>
    </xf>
    <xf numFmtId="0" fontId="3" fillId="0" borderId="43" xfId="0" applyFont="1" applyBorder="1" applyAlignment="1" applyProtection="1"/>
    <xf numFmtId="0" fontId="6" fillId="0" borderId="1" xfId="0" applyFont="1" applyBorder="1" applyAlignment="1" applyProtection="1">
      <alignment horizontal="center"/>
    </xf>
    <xf numFmtId="0" fontId="2" fillId="0" borderId="1" xfId="0" applyFont="1" applyBorder="1" applyAlignment="1" applyProtection="1">
      <alignment horizontal="center"/>
    </xf>
    <xf numFmtId="0" fontId="2" fillId="0" borderId="28" xfId="0" applyFont="1" applyBorder="1" applyAlignment="1" applyProtection="1">
      <alignment horizontal="center"/>
    </xf>
    <xf numFmtId="0" fontId="1" fillId="0" borderId="43" xfId="0" applyFont="1" applyBorder="1" applyAlignment="1" applyProtection="1"/>
    <xf numFmtId="0" fontId="1" fillId="0" borderId="43" xfId="0" applyFont="1" applyBorder="1" applyAlignment="1" applyProtection="1">
      <alignment horizontal="right" wrapText="1"/>
    </xf>
    <xf numFmtId="168" fontId="1" fillId="0" borderId="1" xfId="2" applyNumberFormat="1" applyFont="1" applyFill="1" applyBorder="1" applyAlignment="1" applyProtection="1">
      <alignment horizontal="center" wrapText="1"/>
    </xf>
    <xf numFmtId="0" fontId="2" fillId="0" borderId="1" xfId="0" applyFont="1" applyBorder="1" applyAlignment="1" applyProtection="1">
      <alignment horizontal="center" wrapText="1"/>
    </xf>
    <xf numFmtId="0" fontId="2" fillId="0" borderId="4" xfId="0" applyFont="1" applyBorder="1" applyAlignment="1" applyProtection="1">
      <alignment horizontal="center" wrapText="1"/>
    </xf>
    <xf numFmtId="0" fontId="3" fillId="0" borderId="4" xfId="0" applyFont="1" applyBorder="1" applyAlignment="1" applyProtection="1">
      <alignment horizontal="center"/>
    </xf>
    <xf numFmtId="0" fontId="19" fillId="0" borderId="1" xfId="0" applyFont="1" applyBorder="1" applyAlignment="1" applyProtection="1">
      <alignment horizontal="center"/>
    </xf>
    <xf numFmtId="0" fontId="6" fillId="2" borderId="0" xfId="0" applyFont="1" applyFill="1" applyAlignment="1" applyProtection="1"/>
    <xf numFmtId="0" fontId="3" fillId="2" borderId="0" xfId="0" applyFont="1" applyFill="1" applyAlignment="1" applyProtection="1"/>
    <xf numFmtId="0" fontId="3" fillId="2" borderId="0" xfId="0" applyFont="1" applyFill="1" applyAlignment="1" applyProtection="1">
      <alignment horizontal="right"/>
    </xf>
    <xf numFmtId="0" fontId="5" fillId="2" borderId="0" xfId="0" applyFont="1" applyFill="1" applyAlignment="1" applyProtection="1"/>
    <xf numFmtId="0" fontId="1" fillId="2" borderId="0" xfId="0" applyFont="1" applyFill="1" applyAlignment="1" applyProtection="1">
      <alignment horizontal="right"/>
    </xf>
    <xf numFmtId="0" fontId="7" fillId="2" borderId="0" xfId="0" applyFont="1" applyFill="1" applyAlignment="1" applyProtection="1"/>
    <xf numFmtId="0" fontId="1" fillId="2" borderId="0" xfId="0" applyFont="1" applyFill="1" applyAlignment="1" applyProtection="1"/>
    <xf numFmtId="0" fontId="1" fillId="2" borderId="0" xfId="0" applyFont="1" applyFill="1" applyAlignment="1" applyProtection="1">
      <alignment horizontal="center"/>
    </xf>
    <xf numFmtId="0" fontId="2" fillId="2" borderId="0" xfId="0" applyFont="1" applyFill="1" applyAlignment="1" applyProtection="1"/>
    <xf numFmtId="0" fontId="2" fillId="0" borderId="0" xfId="0" applyFont="1" applyAlignment="1" applyProtection="1"/>
    <xf numFmtId="0" fontId="43" fillId="0" borderId="0" xfId="0" applyFont="1" applyAlignment="1" applyProtection="1"/>
    <xf numFmtId="0" fontId="13" fillId="0" borderId="3" xfId="3" applyBorder="1" applyAlignment="1" applyProtection="1">
      <alignment horizontal="center" wrapText="1"/>
    </xf>
    <xf numFmtId="0" fontId="13" fillId="0" borderId="37" xfId="3" applyBorder="1" applyAlignment="1" applyProtection="1">
      <alignment horizontal="center" wrapText="1"/>
    </xf>
    <xf numFmtId="0" fontId="3" fillId="0" borderId="3" xfId="0" applyFont="1" applyBorder="1" applyAlignment="1" applyProtection="1">
      <alignment horizontal="center"/>
    </xf>
    <xf numFmtId="0" fontId="3" fillId="0" borderId="37" xfId="0" applyFont="1" applyBorder="1" applyAlignment="1" applyProtection="1">
      <alignment horizontal="center"/>
    </xf>
    <xf numFmtId="0" fontId="2" fillId="0" borderId="2" xfId="0" applyFont="1" applyBorder="1" applyAlignment="1" applyProtection="1">
      <alignment horizontal="center" wrapText="1"/>
    </xf>
    <xf numFmtId="0" fontId="2" fillId="0" borderId="117" xfId="0" applyFont="1" applyBorder="1" applyAlignment="1" applyProtection="1">
      <alignment horizontal="center" wrapText="1"/>
    </xf>
    <xf numFmtId="0" fontId="2" fillId="0" borderId="28" xfId="0" applyFont="1" applyBorder="1" applyAlignment="1" applyProtection="1">
      <alignment horizontal="center" wrapText="1"/>
    </xf>
    <xf numFmtId="0" fontId="0" fillId="24" borderId="0" xfId="0" applyFont="1" applyFill="1" applyAlignment="1" applyProtection="1"/>
    <xf numFmtId="0" fontId="0" fillId="24" borderId="35" xfId="0" applyFont="1" applyFill="1" applyBorder="1" applyAlignment="1" applyProtection="1"/>
    <xf numFmtId="0" fontId="3" fillId="0" borderId="162" xfId="0" applyFont="1" applyBorder="1" applyAlignment="1" applyProtection="1"/>
    <xf numFmtId="0" fontId="3" fillId="0" borderId="165" xfId="0" applyFont="1" applyBorder="1" applyAlignment="1" applyProtection="1">
      <alignment horizontal="right" wrapText="1"/>
    </xf>
    <xf numFmtId="0" fontId="15" fillId="0" borderId="156" xfId="0" applyFont="1" applyBorder="1" applyAlignment="1" applyProtection="1">
      <alignment horizontal="right"/>
    </xf>
    <xf numFmtId="0" fontId="3" fillId="0" borderId="156" xfId="0" applyFont="1" applyBorder="1" applyAlignment="1" applyProtection="1">
      <alignment horizontal="right" wrapText="1"/>
    </xf>
    <xf numFmtId="0" fontId="1" fillId="0" borderId="156" xfId="0" applyFont="1" applyBorder="1" applyAlignment="1" applyProtection="1">
      <alignment horizontal="right"/>
    </xf>
    <xf numFmtId="0" fontId="6" fillId="3" borderId="158" xfId="0" applyFont="1" applyFill="1" applyBorder="1" applyAlignment="1" applyProtection="1"/>
    <xf numFmtId="0" fontId="3" fillId="3" borderId="146" xfId="0" applyFont="1" applyFill="1" applyBorder="1" applyAlignment="1" applyProtection="1">
      <alignment horizontal="center"/>
    </xf>
    <xf numFmtId="0" fontId="3" fillId="0" borderId="156" xfId="0" applyFont="1" applyBorder="1" applyAlignment="1" applyProtection="1"/>
    <xf numFmtId="0" fontId="1" fillId="0" borderId="167" xfId="0" applyFont="1" applyBorder="1" applyAlignment="1" applyProtection="1">
      <alignment horizontal="right"/>
    </xf>
    <xf numFmtId="0" fontId="2" fillId="36" borderId="0" xfId="0" applyFont="1" applyFill="1" applyBorder="1" applyAlignment="1" applyProtection="1">
      <alignment horizontal="left"/>
    </xf>
    <xf numFmtId="0" fontId="2" fillId="0" borderId="163" xfId="0" applyFont="1" applyBorder="1" applyAlignment="1" applyProtection="1">
      <alignment horizontal="center"/>
      <protection locked="0"/>
    </xf>
    <xf numFmtId="0" fontId="2" fillId="0" borderId="164"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157" xfId="0" applyFont="1" applyBorder="1" applyAlignment="1" applyProtection="1">
      <alignment horizontal="center"/>
      <protection locked="0"/>
    </xf>
    <xf numFmtId="0" fontId="1" fillId="18" borderId="32" xfId="0" applyFont="1" applyFill="1" applyBorder="1" applyAlignment="1" applyProtection="1"/>
    <xf numFmtId="0" fontId="1" fillId="19" borderId="0" xfId="0" applyFont="1" applyFill="1" applyProtection="1"/>
    <xf numFmtId="0" fontId="8" fillId="33" borderId="13" xfId="0" applyFont="1" applyFill="1" applyBorder="1" applyAlignment="1" applyProtection="1"/>
    <xf numFmtId="0" fontId="1" fillId="33" borderId="14" xfId="0" applyFont="1" applyFill="1" applyBorder="1" applyProtection="1"/>
    <xf numFmtId="0" fontId="1" fillId="33" borderId="12" xfId="0" applyFont="1" applyFill="1" applyBorder="1" applyProtection="1"/>
    <xf numFmtId="0" fontId="1" fillId="32" borderId="0" xfId="0" applyFont="1" applyFill="1" applyProtection="1"/>
    <xf numFmtId="0" fontId="14" fillId="0" borderId="10" xfId="0" applyFont="1" applyBorder="1" applyAlignment="1" applyProtection="1">
      <alignment horizontal="center" wrapText="1"/>
    </xf>
    <xf numFmtId="0" fontId="3" fillId="0" borderId="11" xfId="0" applyFont="1" applyBorder="1" applyAlignment="1" applyProtection="1">
      <alignment horizontal="right"/>
    </xf>
    <xf numFmtId="0" fontId="3" fillId="0" borderId="11" xfId="0" applyFont="1" applyBorder="1" applyAlignment="1" applyProtection="1">
      <alignment horizontal="center"/>
    </xf>
    <xf numFmtId="0" fontId="49" fillId="0" borderId="1" xfId="0" applyFont="1" applyBorder="1" applyAlignment="1" applyProtection="1">
      <alignment horizontal="right" wrapText="1"/>
    </xf>
    <xf numFmtId="0" fontId="0" fillId="0" borderId="11" xfId="0" applyFont="1" applyBorder="1" applyAlignment="1" applyProtection="1">
      <alignment horizontal="center"/>
    </xf>
    <xf numFmtId="0" fontId="13" fillId="0" borderId="11" xfId="3" applyBorder="1" applyAlignment="1" applyProtection="1">
      <alignment horizontal="center" wrapText="1"/>
    </xf>
    <xf numFmtId="0" fontId="1" fillId="18" borderId="11" xfId="0" applyFont="1" applyFill="1" applyBorder="1" applyAlignment="1" applyProtection="1">
      <alignment horizontal="center"/>
    </xf>
    <xf numFmtId="0" fontId="0" fillId="0" borderId="79" xfId="0" applyFont="1" applyBorder="1" applyAlignment="1" applyProtection="1">
      <alignment horizontal="center"/>
    </xf>
    <xf numFmtId="0" fontId="3" fillId="0" borderId="80" xfId="0" applyFont="1" applyBorder="1" applyAlignment="1" applyProtection="1">
      <alignment horizontal="right"/>
    </xf>
    <xf numFmtId="0" fontId="15" fillId="0" borderId="165" xfId="0" applyFont="1" applyBorder="1" applyAlignment="1" applyProtection="1">
      <alignment horizontal="right"/>
    </xf>
    <xf numFmtId="0" fontId="49" fillId="0" borderId="156" xfId="0" applyFont="1" applyBorder="1" applyAlignment="1" applyProtection="1">
      <alignment horizontal="right" wrapText="1"/>
    </xf>
    <xf numFmtId="0" fontId="1" fillId="0" borderId="156" xfId="0" applyFont="1" applyBorder="1" applyAlignment="1" applyProtection="1">
      <alignment horizontal="right" wrapText="1"/>
    </xf>
    <xf numFmtId="0" fontId="1" fillId="0" borderId="32" xfId="0" applyFont="1" applyBorder="1" applyAlignment="1" applyProtection="1"/>
    <xf numFmtId="0" fontId="1" fillId="32" borderId="0" xfId="0" applyFont="1" applyFill="1" applyBorder="1" applyProtection="1"/>
    <xf numFmtId="0" fontId="3" fillId="18" borderId="0" xfId="0" applyFont="1" applyFill="1" applyBorder="1" applyAlignment="1" applyProtection="1"/>
    <xf numFmtId="0" fontId="1" fillId="39" borderId="0" xfId="0" applyFont="1" applyFill="1" applyBorder="1" applyProtection="1"/>
    <xf numFmtId="0" fontId="3" fillId="39" borderId="0" xfId="0" applyFont="1" applyFill="1" applyBorder="1" applyAlignment="1" applyProtection="1"/>
    <xf numFmtId="0" fontId="1" fillId="39" borderId="0" xfId="0" applyFont="1" applyFill="1" applyBorder="1" applyAlignment="1" applyProtection="1"/>
    <xf numFmtId="0" fontId="1" fillId="18" borderId="0" xfId="0" applyFont="1" applyFill="1" applyBorder="1" applyAlignment="1" applyProtection="1"/>
    <xf numFmtId="0" fontId="1" fillId="0" borderId="0" xfId="0" applyFont="1" applyBorder="1" applyProtection="1"/>
    <xf numFmtId="0" fontId="22" fillId="0" borderId="88" xfId="3" applyFont="1" applyBorder="1" applyAlignment="1" applyProtection="1">
      <alignment horizontal="center" wrapText="1"/>
      <protection locked="0"/>
    </xf>
    <xf numFmtId="0" fontId="2" fillId="0" borderId="88" xfId="0" applyFont="1" applyBorder="1" applyAlignment="1" applyProtection="1">
      <alignment horizontal="center" wrapText="1"/>
      <protection locked="0"/>
    </xf>
    <xf numFmtId="0" fontId="2" fillId="0" borderId="89" xfId="0" applyFont="1" applyBorder="1" applyAlignment="1" applyProtection="1">
      <alignment horizontal="center" wrapText="1"/>
      <protection locked="0"/>
    </xf>
    <xf numFmtId="0" fontId="8" fillId="7" borderId="13" xfId="0" applyFont="1" applyFill="1" applyBorder="1" applyAlignment="1" applyProtection="1"/>
    <xf numFmtId="0" fontId="1" fillId="7" borderId="14" xfId="0" applyFont="1" applyFill="1" applyBorder="1" applyProtection="1"/>
    <xf numFmtId="0" fontId="1" fillId="7" borderId="12" xfId="0" applyFont="1" applyFill="1" applyBorder="1" applyProtection="1"/>
    <xf numFmtId="0" fontId="13" fillId="18" borderId="11" xfId="3" applyFill="1" applyBorder="1" applyAlignment="1" applyProtection="1">
      <alignment horizontal="center" wrapText="1"/>
    </xf>
    <xf numFmtId="0" fontId="49" fillId="0" borderId="32" xfId="0" applyFont="1" applyBorder="1" applyAlignment="1" applyProtection="1">
      <alignment horizontal="right"/>
    </xf>
    <xf numFmtId="0" fontId="1" fillId="0" borderId="54" xfId="0" applyFont="1" applyBorder="1" applyAlignment="1" applyProtection="1">
      <alignment horizontal="right" wrapText="1"/>
    </xf>
    <xf numFmtId="0" fontId="1" fillId="0" borderId="10" xfId="0" applyFont="1" applyBorder="1" applyAlignment="1" applyProtection="1">
      <alignment horizontal="right" wrapText="1"/>
    </xf>
    <xf numFmtId="0" fontId="1" fillId="0" borderId="54" xfId="0" applyFont="1" applyBorder="1" applyAlignment="1" applyProtection="1">
      <alignment horizontal="right"/>
    </xf>
    <xf numFmtId="0" fontId="1" fillId="0" borderId="168" xfId="0" applyFont="1" applyBorder="1" applyAlignment="1" applyProtection="1">
      <alignment horizontal="right"/>
    </xf>
    <xf numFmtId="0" fontId="49" fillId="0" borderId="56" xfId="0" applyFont="1" applyBorder="1" applyAlignment="1" applyProtection="1">
      <alignment horizontal="right"/>
    </xf>
    <xf numFmtId="0" fontId="1" fillId="0" borderId="80" xfId="0" applyFont="1" applyBorder="1" applyAlignment="1" applyProtection="1">
      <alignment horizontal="right"/>
    </xf>
    <xf numFmtId="0" fontId="1" fillId="0" borderId="93" xfId="0" applyFont="1" applyBorder="1" applyAlignment="1" applyProtection="1">
      <alignment horizontal="right"/>
    </xf>
    <xf numFmtId="0" fontId="1" fillId="0" borderId="171" xfId="0" applyFont="1" applyBorder="1" applyAlignment="1" applyProtection="1">
      <alignment horizontal="right"/>
    </xf>
    <xf numFmtId="0" fontId="0" fillId="0" borderId="80" xfId="0" applyFont="1" applyBorder="1" applyAlignment="1" applyProtection="1">
      <alignment horizontal="center"/>
    </xf>
    <xf numFmtId="0" fontId="1" fillId="0" borderId="170" xfId="0" applyFont="1" applyBorder="1" applyAlignment="1" applyProtection="1">
      <alignment horizontal="right"/>
    </xf>
    <xf numFmtId="0" fontId="13" fillId="0" borderId="88" xfId="3" applyBorder="1" applyAlignment="1" applyProtection="1">
      <alignment horizontal="center"/>
      <protection locked="0"/>
    </xf>
    <xf numFmtId="0" fontId="13" fillId="0" borderId="88" xfId="3" applyBorder="1" applyAlignment="1" applyProtection="1">
      <alignment horizontal="center" wrapText="1"/>
      <protection locked="0"/>
    </xf>
    <xf numFmtId="0" fontId="14" fillId="0" borderId="88" xfId="0" applyFont="1" applyBorder="1" applyAlignment="1" applyProtection="1">
      <alignment horizontal="center" wrapText="1"/>
      <protection locked="0"/>
    </xf>
    <xf numFmtId="0" fontId="13" fillId="0" borderId="11" xfId="3" applyBorder="1" applyAlignment="1" applyProtection="1">
      <alignment horizontal="center"/>
      <protection locked="0"/>
    </xf>
    <xf numFmtId="0" fontId="13" fillId="0" borderId="11" xfId="3" applyBorder="1" applyAlignment="1" applyProtection="1">
      <alignment horizontal="center" wrapText="1"/>
      <protection locked="0"/>
    </xf>
    <xf numFmtId="0" fontId="14" fillId="0" borderId="11" xfId="0" applyFont="1" applyBorder="1" applyAlignment="1" applyProtection="1">
      <alignment horizontal="center" wrapText="1"/>
      <protection locked="0"/>
    </xf>
    <xf numFmtId="0" fontId="13" fillId="2" borderId="18" xfId="3" applyFill="1" applyBorder="1" applyAlignment="1" applyProtection="1"/>
    <xf numFmtId="0" fontId="1" fillId="2" borderId="18" xfId="0" applyFont="1" applyFill="1" applyBorder="1" applyProtection="1"/>
    <xf numFmtId="0" fontId="2" fillId="25" borderId="11" xfId="0" applyFont="1" applyFill="1" applyBorder="1" applyAlignment="1" applyProtection="1">
      <alignment horizontal="center" vertical="center" wrapText="1"/>
    </xf>
    <xf numFmtId="0" fontId="3" fillId="2" borderId="11" xfId="0" applyFont="1" applyFill="1" applyBorder="1" applyAlignment="1" applyProtection="1"/>
    <xf numFmtId="0" fontId="3" fillId="2" borderId="11" xfId="0" applyFont="1" applyFill="1" applyBorder="1" applyAlignment="1" applyProtection="1">
      <alignment horizontal="center"/>
    </xf>
    <xf numFmtId="0" fontId="3" fillId="19" borderId="11" xfId="0" applyFont="1" applyFill="1" applyBorder="1" applyAlignment="1" applyProtection="1"/>
    <xf numFmtId="0" fontId="1" fillId="2" borderId="11" xfId="0" applyFont="1" applyFill="1" applyBorder="1" applyAlignment="1" applyProtection="1">
      <alignment wrapText="1"/>
    </xf>
    <xf numFmtId="0" fontId="3" fillId="20" borderId="11" xfId="0" applyFont="1" applyFill="1" applyBorder="1" applyAlignment="1" applyProtection="1">
      <alignment horizontal="center"/>
    </xf>
    <xf numFmtId="0" fontId="1" fillId="20" borderId="11" xfId="0" applyFont="1" applyFill="1" applyBorder="1" applyAlignment="1" applyProtection="1"/>
    <xf numFmtId="0" fontId="26" fillId="20" borderId="11" xfId="0" applyFont="1" applyFill="1" applyBorder="1" applyAlignment="1" applyProtection="1">
      <alignment wrapText="1"/>
    </xf>
    <xf numFmtId="0" fontId="12" fillId="10" borderId="0" xfId="0" applyFont="1" applyFill="1" applyAlignment="1" applyProtection="1"/>
    <xf numFmtId="0" fontId="3" fillId="20" borderId="11" xfId="0" applyFont="1" applyFill="1" applyBorder="1" applyAlignment="1" applyProtection="1"/>
    <xf numFmtId="0" fontId="3" fillId="19" borderId="11" xfId="0" applyFont="1" applyFill="1" applyBorder="1" applyAlignment="1" applyProtection="1">
      <alignment horizontal="center"/>
    </xf>
    <xf numFmtId="0" fontId="1" fillId="19" borderId="11" xfId="0" applyFont="1" applyFill="1" applyBorder="1" applyAlignment="1" applyProtection="1">
      <alignment wrapText="1"/>
    </xf>
    <xf numFmtId="0" fontId="1" fillId="25" borderId="11" xfId="0" applyFont="1" applyFill="1" applyBorder="1" applyProtection="1"/>
    <xf numFmtId="0" fontId="1" fillId="8" borderId="11" xfId="0" applyFont="1" applyFill="1" applyBorder="1" applyAlignment="1" applyProtection="1">
      <alignment horizontal="center" wrapText="1"/>
    </xf>
    <xf numFmtId="0" fontId="3" fillId="25" borderId="11" xfId="0" applyFont="1" applyFill="1" applyBorder="1" applyAlignment="1" applyProtection="1">
      <alignment horizontal="center"/>
    </xf>
    <xf numFmtId="0" fontId="3" fillId="8" borderId="11" xfId="0" applyFont="1" applyFill="1" applyBorder="1" applyAlignment="1" applyProtection="1">
      <alignment horizontal="center"/>
    </xf>
    <xf numFmtId="0" fontId="1" fillId="25" borderId="11" xfId="0" applyFont="1" applyFill="1" applyBorder="1" applyAlignment="1" applyProtection="1">
      <alignment wrapText="1"/>
    </xf>
    <xf numFmtId="0" fontId="12" fillId="0" borderId="0" xfId="0" applyFont="1" applyFill="1" applyAlignment="1" applyProtection="1"/>
    <xf numFmtId="0" fontId="3" fillId="26" borderId="11" xfId="0" applyFont="1" applyFill="1" applyBorder="1" applyAlignment="1" applyProtection="1">
      <alignment horizontal="center"/>
    </xf>
    <xf numFmtId="0" fontId="3" fillId="26" borderId="11" xfId="0" applyFont="1" applyFill="1" applyBorder="1" applyAlignment="1" applyProtection="1"/>
    <xf numFmtId="0" fontId="26" fillId="26" borderId="11" xfId="0" applyFont="1" applyFill="1" applyBorder="1" applyAlignment="1" applyProtection="1">
      <alignment wrapText="1"/>
    </xf>
    <xf numFmtId="0" fontId="1" fillId="2" borderId="11" xfId="0" applyFont="1" applyFill="1" applyBorder="1" applyAlignment="1" applyProtection="1"/>
    <xf numFmtId="0" fontId="1" fillId="0" borderId="11" xfId="0" applyFont="1" applyFill="1" applyBorder="1" applyAlignment="1" applyProtection="1">
      <alignment horizontal="center" wrapText="1"/>
    </xf>
    <xf numFmtId="9" fontId="3" fillId="0" borderId="11" xfId="2" applyFont="1" applyFill="1" applyBorder="1" applyAlignment="1" applyProtection="1">
      <alignment horizontal="center"/>
    </xf>
    <xf numFmtId="0" fontId="3" fillId="18" borderId="11" xfId="0" applyFont="1" applyFill="1" applyBorder="1" applyAlignment="1" applyProtection="1">
      <alignment horizontal="center"/>
    </xf>
    <xf numFmtId="0" fontId="1" fillId="2" borderId="11" xfId="0" applyFont="1" applyFill="1" applyBorder="1" applyAlignment="1" applyProtection="1">
      <alignment horizontal="center"/>
    </xf>
    <xf numFmtId="0" fontId="3" fillId="0" borderId="11" xfId="0" applyFont="1" applyFill="1" applyBorder="1" applyAlignment="1" applyProtection="1">
      <alignment horizontal="center"/>
    </xf>
    <xf numFmtId="169" fontId="3" fillId="0" borderId="1" xfId="2" applyNumberFormat="1" applyFont="1" applyFill="1" applyBorder="1" applyAlignment="1" applyProtection="1">
      <alignment horizontal="center" wrapText="1"/>
    </xf>
    <xf numFmtId="0" fontId="3" fillId="25" borderId="11" xfId="0" applyFont="1" applyFill="1" applyBorder="1" applyAlignment="1" applyProtection="1"/>
    <xf numFmtId="0" fontId="1" fillId="25" borderId="11" xfId="0" applyFont="1" applyFill="1" applyBorder="1" applyAlignment="1" applyProtection="1">
      <alignment horizontal="center"/>
    </xf>
    <xf numFmtId="9" fontId="3" fillId="8" borderId="11" xfId="2" applyFont="1" applyFill="1" applyBorder="1" applyAlignment="1" applyProtection="1">
      <alignment horizontal="center"/>
    </xf>
    <xf numFmtId="0" fontId="3" fillId="0" borderId="86" xfId="0" applyFont="1" applyBorder="1" applyAlignment="1" applyProtection="1">
      <alignment horizontal="center"/>
    </xf>
    <xf numFmtId="0" fontId="3" fillId="0" borderId="15" xfId="0" applyFont="1" applyBorder="1" applyAlignment="1" applyProtection="1">
      <alignment horizontal="center"/>
    </xf>
    <xf numFmtId="0" fontId="3" fillId="27" borderId="86" xfId="0" applyFont="1" applyFill="1" applyBorder="1" applyAlignment="1" applyProtection="1">
      <alignment horizontal="center"/>
    </xf>
    <xf numFmtId="0" fontId="2" fillId="3" borderId="4" xfId="0" applyFont="1" applyFill="1" applyBorder="1" applyAlignment="1" applyProtection="1">
      <alignment wrapText="1"/>
    </xf>
    <xf numFmtId="0" fontId="2" fillId="3" borderId="8" xfId="0" applyFont="1" applyFill="1" applyBorder="1" applyAlignment="1" applyProtection="1">
      <alignment wrapText="1"/>
    </xf>
    <xf numFmtId="0" fontId="2" fillId="3" borderId="68" xfId="0" applyFont="1" applyFill="1" applyBorder="1" applyAlignment="1" applyProtection="1">
      <alignment wrapText="1"/>
    </xf>
    <xf numFmtId="2" fontId="0" fillId="0" borderId="0" xfId="0" applyNumberFormat="1" applyFont="1" applyAlignment="1" applyProtection="1"/>
    <xf numFmtId="0" fontId="1" fillId="0" borderId="1" xfId="0" applyFont="1" applyFill="1" applyBorder="1" applyAlignment="1" applyProtection="1">
      <alignment horizontal="center" wrapText="1"/>
    </xf>
    <xf numFmtId="0" fontId="13" fillId="0" borderId="1" xfId="3" applyFont="1" applyBorder="1" applyAlignment="1" applyProtection="1">
      <alignment horizontal="center" wrapText="1"/>
    </xf>
    <xf numFmtId="0" fontId="13" fillId="0" borderId="1" xfId="3" applyBorder="1" applyAlignment="1" applyProtection="1">
      <alignment horizontal="center" wrapText="1"/>
    </xf>
    <xf numFmtId="0" fontId="13" fillId="0" borderId="1" xfId="3" applyFill="1" applyBorder="1" applyAlignment="1" applyProtection="1">
      <alignment horizontal="center" wrapText="1"/>
    </xf>
    <xf numFmtId="0" fontId="3" fillId="0" borderId="0" xfId="0" applyFont="1" applyFill="1" applyBorder="1" applyAlignment="1" applyProtection="1">
      <alignment horizontal="center" wrapText="1"/>
    </xf>
    <xf numFmtId="0" fontId="3" fillId="0" borderId="1" xfId="0" applyFont="1" applyBorder="1" applyAlignment="1" applyProtection="1"/>
    <xf numFmtId="0" fontId="13" fillId="0" borderId="1" xfId="3" applyBorder="1" applyAlignment="1" applyProtection="1">
      <alignment wrapText="1"/>
    </xf>
    <xf numFmtId="0" fontId="3" fillId="0" borderId="1" xfId="0" applyFont="1" applyBorder="1" applyAlignment="1" applyProtection="1">
      <alignment wrapText="1"/>
    </xf>
    <xf numFmtId="0" fontId="39" fillId="34" borderId="1" xfId="0" applyFont="1" applyFill="1" applyBorder="1" applyAlignment="1" applyProtection="1">
      <alignment horizontal="right"/>
    </xf>
    <xf numFmtId="0" fontId="46" fillId="18" borderId="1" xfId="3" applyFont="1" applyFill="1" applyBorder="1" applyAlignment="1" applyProtection="1">
      <alignment horizontal="center" wrapText="1"/>
    </xf>
    <xf numFmtId="0" fontId="46" fillId="0" borderId="1" xfId="3" applyFont="1" applyBorder="1" applyAlignment="1" applyProtection="1">
      <alignment horizontal="center" wrapText="1"/>
    </xf>
    <xf numFmtId="0" fontId="46" fillId="34" borderId="1" xfId="3" applyFont="1" applyFill="1" applyBorder="1" applyAlignment="1" applyProtection="1">
      <alignment horizontal="center" wrapText="1"/>
    </xf>
    <xf numFmtId="0" fontId="3" fillId="0" borderId="1" xfId="0" applyFont="1" applyBorder="1" applyAlignment="1" applyProtection="1">
      <alignment horizontal="right" wrapText="1"/>
    </xf>
    <xf numFmtId="0" fontId="0" fillId="0" borderId="0" xfId="0" applyFont="1" applyAlignment="1" applyProtection="1">
      <alignment horizontal="center"/>
    </xf>
    <xf numFmtId="0" fontId="3" fillId="0" borderId="1" xfId="0" applyFont="1" applyBorder="1" applyAlignment="1" applyProtection="1">
      <alignment horizontal="center" wrapText="1"/>
    </xf>
    <xf numFmtId="0" fontId="3" fillId="0" borderId="1" xfId="4" applyNumberFormat="1" applyFont="1" applyFill="1" applyBorder="1" applyAlignment="1" applyProtection="1">
      <alignment horizontal="center" wrapText="1"/>
    </xf>
    <xf numFmtId="0" fontId="3" fillId="0" borderId="7" xfId="0" applyFont="1" applyBorder="1" applyAlignment="1" applyProtection="1">
      <alignment horizontal="center" wrapText="1"/>
    </xf>
    <xf numFmtId="1" fontId="0" fillId="0" borderId="0" xfId="0" applyNumberFormat="1" applyFont="1" applyAlignment="1" applyProtection="1">
      <alignment horizontal="center"/>
    </xf>
    <xf numFmtId="2" fontId="3" fillId="0" borderId="0" xfId="2" applyNumberFormat="1" applyFont="1" applyFill="1" applyBorder="1" applyAlignment="1" applyProtection="1">
      <alignment horizontal="center" wrapText="1"/>
    </xf>
    <xf numFmtId="0" fontId="3" fillId="0" borderId="7" xfId="0" applyFont="1" applyBorder="1" applyAlignment="1" applyProtection="1">
      <alignment horizontal="right" wrapText="1"/>
    </xf>
    <xf numFmtId="0" fontId="1" fillId="0" borderId="11" xfId="0" applyFont="1" applyBorder="1" applyAlignment="1" applyProtection="1">
      <alignment horizontal="right" wrapText="1"/>
    </xf>
    <xf numFmtId="0" fontId="2" fillId="3" borderId="180" xfId="0" applyFont="1" applyFill="1" applyBorder="1" applyAlignment="1" applyProtection="1">
      <alignment wrapText="1"/>
    </xf>
    <xf numFmtId="0" fontId="2" fillId="3" borderId="172" xfId="0" applyFont="1" applyFill="1" applyBorder="1" applyAlignment="1" applyProtection="1">
      <alignment wrapText="1"/>
    </xf>
    <xf numFmtId="0" fontId="13" fillId="23" borderId="0" xfId="3" applyFill="1" applyAlignment="1" applyProtection="1">
      <alignment horizontal="center" wrapText="1"/>
    </xf>
    <xf numFmtId="0" fontId="13" fillId="23" borderId="1" xfId="3" applyFill="1" applyBorder="1" applyAlignment="1" applyProtection="1">
      <alignment horizontal="center" wrapText="1"/>
    </xf>
    <xf numFmtId="0" fontId="0" fillId="0" borderId="0" xfId="0" applyProtection="1"/>
    <xf numFmtId="0" fontId="4" fillId="0" borderId="1" xfId="0" applyFont="1" applyBorder="1" applyAlignment="1" applyProtection="1">
      <alignment wrapText="1"/>
    </xf>
    <xf numFmtId="0" fontId="17" fillId="0" borderId="4" xfId="0" applyFont="1" applyBorder="1" applyAlignment="1" applyProtection="1">
      <alignment wrapText="1"/>
    </xf>
    <xf numFmtId="0" fontId="46" fillId="34" borderId="4" xfId="3" applyFont="1" applyFill="1" applyBorder="1" applyAlignment="1" applyProtection="1">
      <alignment horizontal="center" wrapText="1"/>
    </xf>
    <xf numFmtId="0" fontId="3" fillId="0" borderId="4" xfId="0" applyFont="1" applyBorder="1" applyAlignment="1" applyProtection="1">
      <alignment horizontal="center" wrapText="1"/>
    </xf>
    <xf numFmtId="169" fontId="3" fillId="0" borderId="4" xfId="2" applyNumberFormat="1" applyFont="1" applyFill="1" applyBorder="1" applyAlignment="1" applyProtection="1">
      <alignment horizontal="center" wrapText="1"/>
    </xf>
    <xf numFmtId="168" fontId="3" fillId="0" borderId="174" xfId="2" applyNumberFormat="1" applyFont="1" applyFill="1" applyBorder="1" applyAlignment="1" applyProtection="1">
      <alignment horizontal="center" wrapText="1"/>
    </xf>
    <xf numFmtId="0" fontId="1" fillId="0" borderId="28" xfId="0" applyFont="1" applyBorder="1" applyAlignment="1" applyProtection="1">
      <alignment horizontal="right" wrapText="1"/>
    </xf>
    <xf numFmtId="0" fontId="13" fillId="0" borderId="4" xfId="3" applyFont="1" applyBorder="1" applyAlignment="1" applyProtection="1">
      <alignment horizontal="center" wrapText="1"/>
    </xf>
    <xf numFmtId="0" fontId="20" fillId="0" borderId="1" xfId="0" applyFont="1" applyBorder="1" applyAlignment="1" applyProtection="1">
      <alignment wrapText="1"/>
    </xf>
    <xf numFmtId="0" fontId="20" fillId="0" borderId="4" xfId="0" applyFont="1" applyBorder="1" applyAlignment="1" applyProtection="1">
      <alignment wrapText="1"/>
    </xf>
    <xf numFmtId="0" fontId="1" fillId="0" borderId="181" xfId="0" applyFont="1" applyBorder="1" applyAlignment="1" applyProtection="1">
      <alignment horizontal="right"/>
    </xf>
    <xf numFmtId="0" fontId="2" fillId="3" borderId="180" xfId="0" applyFont="1" applyFill="1" applyBorder="1" applyAlignment="1" applyProtection="1"/>
    <xf numFmtId="0" fontId="6" fillId="3" borderId="6" xfId="0" applyFont="1" applyFill="1" applyBorder="1" applyAlignment="1" applyProtection="1"/>
    <xf numFmtId="0" fontId="13" fillId="21" borderId="0" xfId="3" applyFont="1" applyFill="1" applyBorder="1" applyAlignment="1" applyProtection="1">
      <alignment wrapText="1"/>
    </xf>
    <xf numFmtId="0" fontId="3" fillId="0" borderId="0" xfId="0" applyFont="1" applyFill="1" applyAlignment="1" applyProtection="1">
      <alignment wrapText="1"/>
    </xf>
    <xf numFmtId="0" fontId="1" fillId="0" borderId="1" xfId="0" applyFont="1" applyBorder="1" applyAlignment="1" applyProtection="1">
      <alignment horizontal="right"/>
    </xf>
    <xf numFmtId="0" fontId="1" fillId="0" borderId="7" xfId="0" applyFont="1" applyBorder="1" applyAlignment="1" applyProtection="1">
      <alignment horizontal="right"/>
    </xf>
    <xf numFmtId="0" fontId="6" fillId="3" borderId="180" xfId="0" applyFont="1" applyFill="1" applyBorder="1" applyAlignment="1" applyProtection="1"/>
    <xf numFmtId="0" fontId="6" fillId="3" borderId="8" xfId="0" applyFont="1" applyFill="1" applyBorder="1" applyAlignment="1" applyProtection="1"/>
    <xf numFmtId="0" fontId="1" fillId="18" borderId="0" xfId="0" applyFont="1" applyFill="1" applyAlignment="1" applyProtection="1">
      <alignment wrapText="1"/>
    </xf>
    <xf numFmtId="0" fontId="45" fillId="18" borderId="174" xfId="3" applyFont="1" applyFill="1" applyBorder="1" applyAlignment="1" applyProtection="1">
      <alignment horizontal="center" wrapText="1"/>
      <protection locked="0"/>
    </xf>
    <xf numFmtId="0" fontId="2" fillId="0" borderId="0" xfId="0" applyFont="1" applyFill="1" applyBorder="1" applyAlignment="1" applyProtection="1"/>
    <xf numFmtId="0" fontId="1" fillId="0" borderId="0" xfId="0" applyFont="1" applyFill="1" applyBorder="1" applyProtection="1"/>
    <xf numFmtId="0" fontId="9" fillId="18" borderId="0" xfId="0" quotePrefix="1" applyFont="1" applyFill="1" applyBorder="1" applyAlignment="1" applyProtection="1">
      <alignment horizontal="center"/>
    </xf>
    <xf numFmtId="0" fontId="9" fillId="18" borderId="0" xfId="0" applyFont="1" applyFill="1" applyBorder="1" applyAlignment="1" applyProtection="1">
      <alignment horizontal="center"/>
    </xf>
    <xf numFmtId="0" fontId="9" fillId="18" borderId="0" xfId="0" applyFont="1" applyFill="1" applyBorder="1" applyAlignment="1" applyProtection="1">
      <alignment horizontal="left" vertical="top" wrapText="1"/>
    </xf>
    <xf numFmtId="0" fontId="9" fillId="18" borderId="0" xfId="0" applyFont="1" applyFill="1" applyBorder="1" applyAlignment="1" applyProtection="1">
      <alignment horizontal="center" vertical="top"/>
    </xf>
    <xf numFmtId="0" fontId="25" fillId="0" borderId="0" xfId="0" applyFont="1" applyFill="1" applyBorder="1" applyAlignment="1" applyProtection="1">
      <alignment horizontal="left"/>
    </xf>
    <xf numFmtId="0" fontId="0" fillId="18" borderId="0" xfId="0" applyFont="1" applyFill="1" applyBorder="1" applyAlignment="1" applyProtection="1"/>
    <xf numFmtId="0" fontId="25" fillId="18" borderId="0" xfId="0" applyFont="1" applyFill="1" applyBorder="1" applyAlignment="1" applyProtection="1">
      <alignment horizontal="center"/>
    </xf>
    <xf numFmtId="0" fontId="25" fillId="18" borderId="0" xfId="0" applyFont="1" applyFill="1" applyBorder="1" applyAlignment="1" applyProtection="1">
      <alignment horizontal="left"/>
    </xf>
    <xf numFmtId="0" fontId="1" fillId="0" borderId="0" xfId="0" applyFont="1" applyFill="1" applyProtection="1"/>
    <xf numFmtId="0" fontId="9" fillId="0" borderId="0" xfId="0" applyFont="1" applyFill="1" applyBorder="1" applyAlignment="1" applyProtection="1">
      <alignment horizontal="center"/>
    </xf>
    <xf numFmtId="0" fontId="9" fillId="0" borderId="0" xfId="0" quotePrefix="1" applyFont="1" applyFill="1" applyBorder="1" applyAlignment="1" applyProtection="1">
      <alignment horizontal="center"/>
    </xf>
    <xf numFmtId="0" fontId="3" fillId="0" borderId="0" xfId="0" applyFont="1" applyFill="1" applyBorder="1" applyAlignment="1" applyProtection="1"/>
    <xf numFmtId="0" fontId="0" fillId="41" borderId="11" xfId="0" applyFont="1" applyFill="1" applyBorder="1" applyAlignment="1" applyProtection="1">
      <protection locked="0"/>
    </xf>
    <xf numFmtId="0" fontId="12" fillId="41" borderId="11" xfId="0" applyFont="1" applyFill="1" applyBorder="1" applyAlignment="1" applyProtection="1">
      <protection locked="0"/>
    </xf>
    <xf numFmtId="0" fontId="0" fillId="41" borderId="83" xfId="0" applyFont="1" applyFill="1" applyBorder="1" applyAlignment="1" applyProtection="1">
      <protection locked="0"/>
    </xf>
    <xf numFmtId="0" fontId="0" fillId="41" borderId="88" xfId="0" applyFont="1" applyFill="1" applyBorder="1" applyAlignment="1" applyProtection="1">
      <alignment vertical="top" wrapText="1"/>
      <protection locked="0"/>
    </xf>
    <xf numFmtId="0" fontId="0" fillId="41" borderId="11" xfId="0" applyFont="1" applyFill="1" applyBorder="1" applyAlignment="1" applyProtection="1">
      <alignment vertical="top" wrapText="1"/>
      <protection locked="0"/>
    </xf>
    <xf numFmtId="0" fontId="0" fillId="41" borderId="83" xfId="0" applyFont="1" applyFill="1" applyBorder="1" applyAlignment="1" applyProtection="1">
      <alignment vertical="top" wrapText="1"/>
      <protection locked="0"/>
    </xf>
    <xf numFmtId="0" fontId="47" fillId="0" borderId="0" xfId="0" applyFont="1" applyAlignment="1">
      <alignment horizontal="center" vertical="center"/>
    </xf>
    <xf numFmtId="0" fontId="47" fillId="24" borderId="0" xfId="0" applyFont="1" applyFill="1" applyAlignment="1">
      <alignment horizontal="center" vertical="center"/>
    </xf>
    <xf numFmtId="0" fontId="11" fillId="0" borderId="0" xfId="0" applyFont="1"/>
    <xf numFmtId="0" fontId="11" fillId="0" borderId="0" xfId="0" applyFont="1" applyAlignment="1"/>
    <xf numFmtId="0" fontId="14" fillId="24" borderId="133" xfId="0" applyFont="1" applyFill="1" applyBorder="1"/>
    <xf numFmtId="0" fontId="14" fillId="24" borderId="133" xfId="0" applyFont="1" applyFill="1" applyBorder="1" applyAlignment="1">
      <alignment horizontal="center" vertical="center"/>
    </xf>
    <xf numFmtId="0" fontId="14" fillId="24" borderId="134" xfId="0" applyFont="1" applyFill="1" applyBorder="1" applyAlignment="1"/>
    <xf numFmtId="0" fontId="11" fillId="24" borderId="0" xfId="0" applyFont="1" applyFill="1"/>
    <xf numFmtId="0" fontId="14" fillId="24" borderId="136" xfId="0" applyFont="1" applyFill="1" applyBorder="1" applyAlignment="1"/>
    <xf numFmtId="0" fontId="14" fillId="24" borderId="0" xfId="0" applyFont="1" applyFill="1" applyBorder="1"/>
    <xf numFmtId="0" fontId="14" fillId="24" borderId="0" xfId="0" applyFont="1" applyFill="1" applyAlignment="1"/>
    <xf numFmtId="0" fontId="14" fillId="24" borderId="0" xfId="0" applyFont="1" applyFill="1" applyAlignment="1">
      <alignment horizontal="center" vertical="center"/>
    </xf>
    <xf numFmtId="0" fontId="14" fillId="24" borderId="0" xfId="0" applyFont="1" applyFill="1" applyBorder="1" applyAlignment="1">
      <alignment horizontal="center" vertical="center"/>
    </xf>
    <xf numFmtId="0" fontId="14" fillId="24" borderId="135" xfId="0" applyFont="1" applyFill="1" applyBorder="1" applyAlignment="1"/>
    <xf numFmtId="0" fontId="14" fillId="24" borderId="0" xfId="0" applyFont="1" applyFill="1" applyBorder="1" applyAlignment="1">
      <alignment horizontal="center"/>
    </xf>
    <xf numFmtId="0" fontId="14" fillId="24" borderId="141" xfId="0" applyFont="1" applyFill="1" applyBorder="1"/>
    <xf numFmtId="0" fontId="14" fillId="24" borderId="141" xfId="0" applyFont="1" applyFill="1" applyBorder="1" applyAlignment="1">
      <alignment horizontal="center" vertical="center"/>
    </xf>
    <xf numFmtId="0" fontId="14" fillId="24" borderId="142" xfId="0" applyFont="1" applyFill="1" applyBorder="1" applyAlignment="1"/>
    <xf numFmtId="0" fontId="14" fillId="0" borderId="0" xfId="0" applyFont="1" applyAlignment="1">
      <alignment horizontal="center" vertical="center"/>
    </xf>
    <xf numFmtId="0" fontId="6" fillId="0" borderId="4" xfId="0" applyFont="1" applyBorder="1" applyAlignment="1" applyProtection="1">
      <alignment horizontal="center" wrapText="1"/>
      <protection locked="0"/>
    </xf>
    <xf numFmtId="0" fontId="6" fillId="0" borderId="1" xfId="0" applyFont="1" applyBorder="1" applyAlignment="1" applyProtection="1">
      <alignment horizontal="center" wrapText="1"/>
    </xf>
    <xf numFmtId="0" fontId="6" fillId="0" borderId="4" xfId="0" applyFont="1" applyBorder="1" applyAlignment="1" applyProtection="1">
      <alignment horizontal="center" wrapText="1"/>
    </xf>
    <xf numFmtId="0" fontId="0" fillId="0" borderId="0" xfId="0" applyFont="1" applyAlignment="1" applyProtection="1">
      <protection locked="0"/>
    </xf>
    <xf numFmtId="0" fontId="2" fillId="8" borderId="11" xfId="0" applyFont="1" applyFill="1" applyBorder="1" applyAlignment="1" applyProtection="1">
      <alignment horizontal="center" vertical="center" wrapText="1"/>
    </xf>
    <xf numFmtId="0" fontId="2" fillId="25" borderId="11" xfId="0" applyFont="1" applyFill="1" applyBorder="1" applyAlignment="1" applyProtection="1">
      <alignment horizontal="center" vertical="center"/>
    </xf>
    <xf numFmtId="0" fontId="50" fillId="15" borderId="11" xfId="0" applyFont="1" applyFill="1" applyBorder="1" applyAlignment="1" applyProtection="1">
      <alignment horizontal="center" vertical="center" wrapText="1"/>
    </xf>
    <xf numFmtId="0" fontId="6" fillId="25" borderId="11" xfId="0" applyFont="1" applyFill="1" applyBorder="1" applyAlignment="1" applyProtection="1">
      <alignment horizontal="center" vertical="center"/>
    </xf>
    <xf numFmtId="9" fontId="49" fillId="0" borderId="41" xfId="2" applyFont="1" applyBorder="1" applyAlignment="1" applyProtection="1">
      <alignment horizontal="center" vertical="center" wrapText="1"/>
    </xf>
    <xf numFmtId="0" fontId="2" fillId="31" borderId="15" xfId="0" applyFont="1" applyFill="1" applyBorder="1" applyAlignment="1" applyProtection="1">
      <alignment horizontal="left"/>
    </xf>
    <xf numFmtId="0" fontId="2" fillId="31" borderId="16" xfId="0" applyFont="1" applyFill="1" applyBorder="1" applyAlignment="1" applyProtection="1">
      <alignment horizontal="left"/>
    </xf>
    <xf numFmtId="0" fontId="2" fillId="31" borderId="17" xfId="0" applyFont="1" applyFill="1" applyBorder="1" applyAlignment="1" applyProtection="1">
      <alignment horizontal="left"/>
    </xf>
    <xf numFmtId="0" fontId="14" fillId="24" borderId="0" xfId="0" applyFont="1" applyFill="1" applyBorder="1" applyAlignment="1">
      <alignment horizontal="center" vertical="center" wrapText="1"/>
    </xf>
    <xf numFmtId="0" fontId="14" fillId="24" borderId="0" xfId="0" applyFont="1" applyFill="1" applyBorder="1" applyAlignment="1"/>
    <xf numFmtId="0" fontId="14" fillId="0" borderId="133" xfId="0" applyFont="1" applyFill="1" applyBorder="1"/>
    <xf numFmtId="0" fontId="14" fillId="0" borderId="133" xfId="0" applyFont="1" applyFill="1" applyBorder="1" applyAlignment="1">
      <alignment horizontal="center"/>
    </xf>
    <xf numFmtId="0" fontId="14" fillId="0" borderId="133" xfId="0" applyFont="1" applyFill="1" applyBorder="1" applyAlignment="1">
      <alignment horizontal="center" vertical="center"/>
    </xf>
    <xf numFmtId="0" fontId="14" fillId="0" borderId="133" xfId="0" applyFont="1" applyFill="1" applyBorder="1" applyAlignment="1"/>
    <xf numFmtId="0" fontId="14" fillId="0" borderId="141" xfId="0" applyFont="1" applyFill="1" applyBorder="1"/>
    <xf numFmtId="0" fontId="14" fillId="0" borderId="141" xfId="0" applyFont="1" applyFill="1" applyBorder="1" applyAlignment="1">
      <alignment horizontal="center"/>
    </xf>
    <xf numFmtId="0" fontId="14" fillId="0" borderId="141" xfId="0" applyFont="1" applyFill="1" applyBorder="1" applyAlignment="1">
      <alignment horizontal="center" vertical="center"/>
    </xf>
    <xf numFmtId="0" fontId="14" fillId="0" borderId="141" xfId="0" applyFont="1" applyFill="1" applyBorder="1" applyAlignment="1"/>
    <xf numFmtId="0" fontId="14" fillId="0" borderId="0" xfId="0" applyFont="1" applyFill="1" applyBorder="1"/>
    <xf numFmtId="0" fontId="14" fillId="0" borderId="0" xfId="0" applyFont="1" applyFill="1" applyBorder="1" applyAlignment="1">
      <alignment horizontal="center" vertical="center"/>
    </xf>
    <xf numFmtId="0" fontId="14" fillId="0" borderId="0" xfId="0" applyFont="1" applyFill="1" applyBorder="1" applyAlignment="1"/>
    <xf numFmtId="0" fontId="14" fillId="0" borderId="0" xfId="0" applyFont="1" applyBorder="1" applyAlignment="1"/>
    <xf numFmtId="0" fontId="47" fillId="24" borderId="0" xfId="0" applyFont="1" applyFill="1" applyBorder="1" applyAlignment="1">
      <alignment horizontal="center"/>
    </xf>
    <xf numFmtId="0" fontId="48" fillId="24" borderId="0" xfId="0" applyFont="1" applyFill="1" applyBorder="1" applyAlignment="1">
      <alignment horizontal="center"/>
    </xf>
    <xf numFmtId="0" fontId="14" fillId="24" borderId="132" xfId="0" applyFont="1" applyFill="1" applyBorder="1" applyAlignment="1"/>
    <xf numFmtId="0" fontId="14" fillId="24" borderId="140" xfId="0" applyFont="1" applyFill="1" applyBorder="1" applyAlignment="1"/>
    <xf numFmtId="0" fontId="14" fillId="24" borderId="138" xfId="0" applyFont="1" applyFill="1" applyBorder="1" applyAlignment="1"/>
    <xf numFmtId="0" fontId="0" fillId="0" borderId="151" xfId="0" applyFont="1" applyBorder="1" applyAlignment="1" applyProtection="1">
      <alignment horizontal="center"/>
      <protection locked="0"/>
    </xf>
    <xf numFmtId="0" fontId="14" fillId="0" borderId="89" xfId="0" applyFont="1" applyBorder="1" applyAlignment="1" applyProtection="1">
      <alignment horizontal="center" wrapText="1"/>
      <protection locked="0"/>
    </xf>
    <xf numFmtId="0" fontId="0" fillId="0" borderId="0" xfId="0" applyFont="1" applyBorder="1" applyAlignment="1" applyProtection="1">
      <alignment horizontal="center"/>
      <protection locked="0"/>
    </xf>
    <xf numFmtId="0" fontId="14" fillId="0" borderId="81" xfId="0" applyFont="1" applyBorder="1" applyAlignment="1" applyProtection="1">
      <alignment horizontal="center" wrapText="1"/>
      <protection locked="0"/>
    </xf>
    <xf numFmtId="0" fontId="1" fillId="18" borderId="0" xfId="0" applyFont="1" applyFill="1" applyAlignment="1" applyProtection="1"/>
    <xf numFmtId="0" fontId="5" fillId="28" borderId="55" xfId="0" applyFont="1" applyFill="1" applyBorder="1" applyAlignment="1" applyProtection="1">
      <alignment horizontal="center" vertical="center" wrapText="1"/>
    </xf>
    <xf numFmtId="0" fontId="51" fillId="13" borderId="65" xfId="0" applyFont="1" applyFill="1" applyBorder="1" applyAlignment="1" applyProtection="1">
      <alignment horizontal="center"/>
    </xf>
    <xf numFmtId="0" fontId="34" fillId="23" borderId="58" xfId="0" applyFont="1" applyFill="1" applyBorder="1" applyAlignment="1" applyProtection="1">
      <alignment horizontal="center" vertical="center" wrapText="1"/>
    </xf>
    <xf numFmtId="0" fontId="34" fillId="23" borderId="185" xfId="0" applyFont="1" applyFill="1" applyBorder="1" applyAlignment="1" applyProtection="1">
      <alignment horizontal="center" vertical="center" wrapText="1"/>
    </xf>
    <xf numFmtId="0" fontId="34" fillId="23" borderId="59" xfId="0" applyFont="1" applyFill="1" applyBorder="1" applyAlignment="1" applyProtection="1">
      <alignment horizontal="center" vertical="center" wrapText="1"/>
    </xf>
    <xf numFmtId="0" fontId="3" fillId="0" borderId="174" xfId="0" applyFont="1" applyBorder="1" applyAlignment="1" applyProtection="1">
      <alignment horizontal="center" wrapText="1"/>
      <protection locked="0"/>
    </xf>
    <xf numFmtId="0" fontId="17" fillId="0" borderId="174" xfId="0" applyFont="1" applyBorder="1" applyAlignment="1" applyProtection="1">
      <alignment horizontal="center" wrapText="1"/>
    </xf>
    <xf numFmtId="0" fontId="2" fillId="3" borderId="174" xfId="0" applyFont="1" applyFill="1" applyBorder="1" applyAlignment="1" applyProtection="1">
      <alignment horizontal="center" wrapText="1"/>
    </xf>
    <xf numFmtId="0" fontId="4" fillId="0" borderId="174" xfId="0" applyFont="1" applyBorder="1" applyAlignment="1" applyProtection="1">
      <alignment horizontal="center" wrapText="1"/>
    </xf>
    <xf numFmtId="0" fontId="4" fillId="0" borderId="174" xfId="0" applyFont="1" applyBorder="1" applyAlignment="1" applyProtection="1">
      <alignment horizontal="center" wrapText="1"/>
      <protection locked="0"/>
    </xf>
    <xf numFmtId="0" fontId="2" fillId="3" borderId="175" xfId="0" applyFont="1" applyFill="1" applyBorder="1" applyAlignment="1" applyProtection="1">
      <alignment horizontal="center"/>
    </xf>
    <xf numFmtId="0" fontId="6" fillId="3" borderId="174" xfId="0" applyFont="1" applyFill="1" applyBorder="1" applyAlignment="1" applyProtection="1">
      <alignment horizontal="center"/>
    </xf>
    <xf numFmtId="168" fontId="3" fillId="0" borderId="156" xfId="2" applyNumberFormat="1" applyFont="1" applyFill="1" applyBorder="1" applyAlignment="1" applyProtection="1">
      <alignment horizontal="center" wrapText="1"/>
    </xf>
    <xf numFmtId="0" fontId="1" fillId="41" borderId="11" xfId="0" applyFont="1" applyFill="1" applyBorder="1" applyAlignment="1" applyProtection="1">
      <alignment horizontal="left" vertical="top" wrapText="1"/>
      <protection locked="0"/>
    </xf>
    <xf numFmtId="0" fontId="12" fillId="0" borderId="0" xfId="0" applyFont="1" applyFill="1" applyBorder="1" applyAlignment="1" applyProtection="1"/>
    <xf numFmtId="0" fontId="1" fillId="18" borderId="11" xfId="0" applyFont="1" applyFill="1" applyBorder="1" applyAlignment="1" applyProtection="1">
      <alignment horizontal="left" vertical="top" wrapText="1"/>
      <protection locked="0"/>
    </xf>
    <xf numFmtId="0" fontId="1" fillId="41" borderId="11" xfId="0" applyFont="1" applyFill="1" applyBorder="1" applyAlignment="1" applyProtection="1">
      <alignment horizontal="left" vertical="top" wrapText="1"/>
      <protection locked="0"/>
    </xf>
    <xf numFmtId="0" fontId="1" fillId="41" borderId="11" xfId="0" applyFont="1" applyFill="1" applyBorder="1" applyAlignment="1" applyProtection="1">
      <alignment horizontal="left" vertical="top" wrapText="1"/>
      <protection locked="0"/>
    </xf>
    <xf numFmtId="0" fontId="2" fillId="5" borderId="44" xfId="0" applyFont="1" applyFill="1" applyBorder="1" applyAlignment="1" applyProtection="1">
      <alignment horizontal="left" vertical="top" wrapText="1"/>
    </xf>
    <xf numFmtId="0" fontId="1" fillId="18" borderId="198" xfId="0" applyFont="1" applyFill="1" applyBorder="1" applyAlignment="1" applyProtection="1">
      <alignment horizontal="left" vertical="top" wrapText="1"/>
      <protection locked="0"/>
    </xf>
    <xf numFmtId="0" fontId="2" fillId="18" borderId="0" xfId="0" applyFont="1" applyFill="1" applyBorder="1" applyAlignment="1" applyProtection="1">
      <alignment horizontal="center" vertical="top" wrapText="1"/>
      <protection locked="0"/>
    </xf>
    <xf numFmtId="0" fontId="3" fillId="41" borderId="11" xfId="0" applyFont="1" applyFill="1" applyBorder="1" applyAlignment="1" applyProtection="1">
      <alignment horizontal="left" vertical="top" wrapText="1"/>
      <protection locked="0"/>
    </xf>
    <xf numFmtId="0" fontId="3" fillId="18" borderId="11" xfId="0" applyFont="1" applyFill="1" applyBorder="1" applyAlignment="1" applyProtection="1">
      <alignment horizontal="left" vertical="top" wrapText="1"/>
      <protection locked="0"/>
    </xf>
    <xf numFmtId="0" fontId="3" fillId="18" borderId="0" xfId="0" applyFont="1" applyFill="1" applyBorder="1" applyAlignment="1" applyProtection="1">
      <alignment horizontal="left" vertical="top" wrapText="1"/>
      <protection locked="0"/>
    </xf>
    <xf numFmtId="0" fontId="54" fillId="47" borderId="202" xfId="0" applyFont="1" applyFill="1" applyBorder="1" applyAlignment="1" applyProtection="1">
      <alignment horizontal="center" vertical="center" wrapText="1"/>
    </xf>
    <xf numFmtId="0" fontId="54" fillId="44" borderId="203" xfId="0" applyFont="1" applyFill="1" applyBorder="1" applyAlignment="1" applyProtection="1">
      <alignment horizontal="center" wrapText="1"/>
    </xf>
    <xf numFmtId="0" fontId="54" fillId="44" borderId="203" xfId="0" applyFont="1" applyFill="1" applyBorder="1" applyAlignment="1" applyProtection="1">
      <alignment horizontal="center" vertical="center" wrapText="1"/>
    </xf>
    <xf numFmtId="0" fontId="54" fillId="44" borderId="201" xfId="0" applyFont="1" applyFill="1" applyBorder="1" applyAlignment="1" applyProtection="1">
      <alignment horizontal="center" vertical="center" wrapText="1"/>
    </xf>
    <xf numFmtId="0" fontId="54" fillId="45" borderId="203" xfId="0" applyFont="1" applyFill="1" applyBorder="1" applyAlignment="1" applyProtection="1">
      <alignment horizontal="center" vertical="center" wrapText="1"/>
    </xf>
    <xf numFmtId="0" fontId="14" fillId="48" borderId="11" xfId="0" applyFont="1" applyFill="1" applyBorder="1" applyAlignment="1" applyProtection="1">
      <alignment horizontal="center" vertical="center"/>
    </xf>
    <xf numFmtId="0" fontId="12" fillId="42" borderId="11" xfId="0" applyFont="1" applyFill="1" applyBorder="1" applyAlignment="1" applyProtection="1">
      <alignment horizontal="center" vertical="center" wrapText="1"/>
      <protection locked="0"/>
    </xf>
    <xf numFmtId="0" fontId="12" fillId="42" borderId="54" xfId="0" applyFont="1" applyFill="1" applyBorder="1" applyAlignment="1" applyProtection="1">
      <alignment horizontal="center" vertical="center" wrapText="1"/>
      <protection locked="0"/>
    </xf>
    <xf numFmtId="0" fontId="54" fillId="47" borderId="129" xfId="0" applyFont="1" applyFill="1" applyBorder="1" applyAlignment="1" applyProtection="1">
      <alignment horizontal="center" vertical="center"/>
    </xf>
    <xf numFmtId="0" fontId="59" fillId="40" borderId="0" xfId="0" applyFont="1" applyFill="1" applyBorder="1" applyAlignment="1" applyProtection="1">
      <alignment vertical="center"/>
    </xf>
    <xf numFmtId="0" fontId="0" fillId="0" borderId="0" xfId="0" applyFont="1" applyAlignment="1">
      <alignment vertical="center"/>
    </xf>
    <xf numFmtId="0" fontId="14" fillId="48" borderId="11" xfId="0" applyFont="1" applyFill="1" applyBorder="1" applyAlignment="1" applyProtection="1">
      <alignment horizontal="center"/>
    </xf>
    <xf numFmtId="0" fontId="12" fillId="42" borderId="88" xfId="0" applyFont="1" applyFill="1" applyBorder="1" applyAlignment="1" applyProtection="1">
      <alignment horizontal="center" vertical="center" wrapText="1"/>
      <protection locked="0"/>
    </xf>
    <xf numFmtId="0" fontId="12" fillId="42" borderId="205" xfId="0" applyFont="1" applyFill="1" applyBorder="1" applyAlignment="1" applyProtection="1">
      <alignment horizontal="center" vertical="center" wrapText="1"/>
      <protection locked="0"/>
    </xf>
    <xf numFmtId="0" fontId="12" fillId="42" borderId="206" xfId="0" applyFont="1" applyFill="1" applyBorder="1" applyAlignment="1" applyProtection="1">
      <alignment horizontal="center" vertical="center" wrapText="1"/>
      <protection locked="0"/>
    </xf>
    <xf numFmtId="0" fontId="12" fillId="42" borderId="91" xfId="0" applyFont="1" applyFill="1" applyBorder="1" applyAlignment="1" applyProtection="1">
      <alignment horizontal="center" vertical="center" wrapText="1"/>
      <protection locked="0"/>
    </xf>
    <xf numFmtId="0" fontId="12" fillId="42" borderId="10" xfId="0" applyFont="1" applyFill="1" applyBorder="1" applyAlignment="1" applyProtection="1">
      <alignment horizontal="center" vertical="center" wrapText="1"/>
      <protection locked="0"/>
    </xf>
    <xf numFmtId="0" fontId="12" fillId="42" borderId="1" xfId="0" applyFont="1" applyFill="1" applyBorder="1" applyAlignment="1" applyProtection="1">
      <alignment horizontal="center" vertical="center" wrapText="1"/>
      <protection locked="0"/>
    </xf>
    <xf numFmtId="0" fontId="12" fillId="42" borderId="4" xfId="0" applyFont="1" applyFill="1" applyBorder="1" applyAlignment="1" applyProtection="1">
      <alignment horizontal="center" vertical="center" wrapText="1"/>
      <protection locked="0"/>
    </xf>
    <xf numFmtId="0" fontId="12" fillId="42" borderId="146" xfId="0" applyFont="1" applyFill="1" applyBorder="1" applyAlignment="1" applyProtection="1">
      <alignment horizontal="center" vertical="center" wrapText="1"/>
      <protection locked="0"/>
    </xf>
    <xf numFmtId="0" fontId="12" fillId="42" borderId="2" xfId="0" applyFont="1" applyFill="1" applyBorder="1" applyAlignment="1" applyProtection="1">
      <alignment horizontal="center" vertical="center" wrapText="1"/>
      <protection locked="0"/>
    </xf>
    <xf numFmtId="0" fontId="12" fillId="42" borderId="180" xfId="0" applyFont="1" applyFill="1" applyBorder="1" applyAlignment="1" applyProtection="1">
      <alignment horizontal="center" vertical="center" wrapText="1"/>
      <protection locked="0"/>
    </xf>
    <xf numFmtId="0" fontId="12" fillId="42" borderId="207" xfId="0" applyFont="1" applyFill="1" applyBorder="1" applyAlignment="1" applyProtection="1">
      <alignment horizontal="center" vertical="center" wrapText="1"/>
      <protection locked="0"/>
    </xf>
    <xf numFmtId="9" fontId="0" fillId="0" borderId="0" xfId="0" applyNumberFormat="1" applyFont="1" applyAlignment="1"/>
    <xf numFmtId="0" fontId="1" fillId="41" borderId="11" xfId="0" applyFont="1" applyFill="1" applyBorder="1" applyAlignment="1" applyProtection="1">
      <alignment horizontal="left" vertical="top" wrapText="1"/>
      <protection locked="0"/>
    </xf>
    <xf numFmtId="0" fontId="48" fillId="49" borderId="55" xfId="0" applyFont="1" applyFill="1" applyBorder="1" applyAlignment="1" applyProtection="1">
      <alignment horizontal="center" vertical="center" wrapText="1"/>
    </xf>
    <xf numFmtId="0" fontId="0" fillId="49" borderId="0" xfId="0" applyFont="1" applyFill="1" applyAlignment="1"/>
    <xf numFmtId="0" fontId="54" fillId="45" borderId="204" xfId="0" applyFont="1" applyFill="1" applyBorder="1" applyAlignment="1" applyProtection="1">
      <alignment horizontal="center" vertical="center" wrapText="1"/>
    </xf>
    <xf numFmtId="0" fontId="54" fillId="45" borderId="204" xfId="0" applyFont="1" applyFill="1" applyBorder="1" applyAlignment="1" applyProtection="1">
      <alignment horizontal="center" vertical="center" wrapText="1"/>
    </xf>
    <xf numFmtId="0" fontId="0" fillId="41" borderId="11" xfId="0" applyFont="1" applyFill="1" applyBorder="1" applyAlignment="1" applyProtection="1">
      <alignment horizontal="center"/>
      <protection locked="0"/>
    </xf>
    <xf numFmtId="9" fontId="0" fillId="0" borderId="11" xfId="2" applyFont="1" applyBorder="1" applyAlignment="1" applyProtection="1">
      <alignment horizontal="center"/>
      <protection locked="0"/>
    </xf>
    <xf numFmtId="43" fontId="0" fillId="0" borderId="11" xfId="4" applyFont="1" applyBorder="1" applyAlignment="1" applyProtection="1">
      <alignment horizontal="center"/>
      <protection locked="0"/>
    </xf>
    <xf numFmtId="2" fontId="0" fillId="41" borderId="11" xfId="0" applyNumberFormat="1" applyFont="1" applyFill="1" applyBorder="1" applyAlignment="1" applyProtection="1">
      <alignment horizontal="center"/>
      <protection locked="0"/>
    </xf>
    <xf numFmtId="14" fontId="0" fillId="41" borderId="11" xfId="0" applyNumberFormat="1" applyFont="1" applyFill="1" applyBorder="1" applyAlignment="1" applyProtection="1">
      <alignment horizontal="center"/>
      <protection locked="0"/>
    </xf>
    <xf numFmtId="0" fontId="0" fillId="40" borderId="0" xfId="0" applyFont="1" applyFill="1" applyAlignment="1" applyProtection="1"/>
    <xf numFmtId="2" fontId="0" fillId="0" borderId="11" xfId="0" applyNumberFormat="1" applyFont="1" applyBorder="1" applyAlignment="1" applyProtection="1">
      <alignment horizontal="center"/>
    </xf>
    <xf numFmtId="0" fontId="12" fillId="42" borderId="83" xfId="0" applyFont="1" applyFill="1" applyBorder="1" applyAlignment="1" applyProtection="1">
      <alignment horizontal="center" vertical="center" wrapText="1"/>
      <protection locked="0"/>
    </xf>
    <xf numFmtId="0" fontId="12" fillId="42" borderId="208" xfId="0" applyFont="1" applyFill="1" applyBorder="1" applyAlignment="1" applyProtection="1">
      <alignment horizontal="center" vertical="center"/>
      <protection locked="0"/>
    </xf>
    <xf numFmtId="0" fontId="12" fillId="42" borderId="209" xfId="0" applyFont="1" applyFill="1" applyBorder="1" applyAlignment="1" applyProtection="1">
      <alignment horizontal="center" vertical="center" wrapText="1"/>
      <protection locked="0"/>
    </xf>
    <xf numFmtId="0" fontId="12" fillId="42" borderId="176" xfId="0" applyFont="1" applyFill="1" applyBorder="1" applyAlignment="1" applyProtection="1">
      <alignment horizontal="center" vertical="center" wrapText="1"/>
      <protection locked="0"/>
    </xf>
    <xf numFmtId="0" fontId="12" fillId="42" borderId="83" xfId="0" applyFont="1" applyFill="1" applyBorder="1" applyAlignment="1" applyProtection="1">
      <alignment horizontal="center" vertical="center"/>
      <protection locked="0"/>
    </xf>
    <xf numFmtId="0" fontId="12" fillId="42" borderId="145" xfId="0" applyFont="1" applyFill="1" applyBorder="1" applyAlignment="1" applyProtection="1">
      <alignment horizontal="center" vertical="center"/>
      <protection locked="0"/>
    </xf>
    <xf numFmtId="0" fontId="57" fillId="49" borderId="111" xfId="0" applyFont="1" applyFill="1" applyBorder="1" applyAlignment="1" applyProtection="1">
      <alignment vertical="top" wrapText="1"/>
    </xf>
    <xf numFmtId="0" fontId="34" fillId="49" borderId="111" xfId="0" applyFont="1" applyFill="1" applyBorder="1" applyAlignment="1" applyProtection="1">
      <alignment horizontal="left" vertical="top" wrapText="1"/>
    </xf>
    <xf numFmtId="0" fontId="34" fillId="49" borderId="116" xfId="0" applyFont="1" applyFill="1" applyBorder="1" applyAlignment="1" applyProtection="1">
      <alignment horizontal="left" vertical="top" wrapText="1"/>
    </xf>
    <xf numFmtId="0" fontId="54" fillId="45" borderId="210" xfId="0" applyFont="1" applyFill="1" applyBorder="1" applyAlignment="1" applyProtection="1">
      <alignment horizontal="center" vertical="center" wrapText="1"/>
    </xf>
    <xf numFmtId="0" fontId="12" fillId="42" borderId="81" xfId="0" applyFont="1" applyFill="1" applyBorder="1" applyAlignment="1" applyProtection="1">
      <alignment horizontal="center" vertical="center" wrapText="1"/>
      <protection locked="0"/>
    </xf>
    <xf numFmtId="0" fontId="12" fillId="42" borderId="103" xfId="0" applyFont="1" applyFill="1" applyBorder="1" applyAlignment="1" applyProtection="1">
      <alignment horizontal="center" vertical="center" wrapText="1"/>
      <protection locked="0"/>
    </xf>
    <xf numFmtId="0" fontId="14" fillId="48" borderId="83" xfId="0" applyFont="1" applyFill="1" applyBorder="1" applyAlignment="1" applyProtection="1">
      <alignment horizontal="center"/>
    </xf>
    <xf numFmtId="0" fontId="1" fillId="41" borderId="11" xfId="0" applyFont="1" applyFill="1" applyBorder="1" applyAlignment="1" applyProtection="1">
      <alignment horizontal="left" vertical="top" wrapText="1"/>
      <protection locked="0"/>
    </xf>
    <xf numFmtId="0" fontId="54" fillId="45" borderId="204" xfId="0" applyFont="1" applyFill="1" applyBorder="1" applyAlignment="1" applyProtection="1">
      <alignment horizontal="center" vertical="center" wrapText="1"/>
    </xf>
    <xf numFmtId="0" fontId="54" fillId="45" borderId="201" xfId="0" applyFont="1" applyFill="1" applyBorder="1" applyAlignment="1" applyProtection="1">
      <alignment horizontal="center" vertical="center" wrapText="1"/>
    </xf>
    <xf numFmtId="0" fontId="14" fillId="24" borderId="0" xfId="0" applyFont="1" applyFill="1" applyAlignment="1">
      <alignment horizontal="center" vertical="center" wrapText="1"/>
    </xf>
    <xf numFmtId="0" fontId="1" fillId="18" borderId="15" xfId="0"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horizontal="left" vertical="top" wrapText="1"/>
    </xf>
    <xf numFmtId="0" fontId="0" fillId="0" borderId="198" xfId="0" applyFont="1" applyBorder="1" applyAlignment="1" applyProtection="1"/>
    <xf numFmtId="0" fontId="1" fillId="41" borderId="11" xfId="0" applyFont="1" applyFill="1" applyBorder="1" applyAlignment="1" applyProtection="1">
      <alignment horizontal="left" vertical="top" wrapText="1"/>
      <protection locked="0"/>
    </xf>
    <xf numFmtId="0" fontId="13" fillId="0" borderId="1" xfId="3"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1" xfId="0" applyFont="1" applyBorder="1" applyAlignment="1" applyProtection="1">
      <alignment horizontal="center" vertical="center"/>
    </xf>
    <xf numFmtId="0" fontId="13" fillId="0" borderId="10" xfId="3" applyBorder="1" applyAlignment="1" applyProtection="1">
      <alignment horizontal="center" wrapText="1"/>
    </xf>
    <xf numFmtId="0" fontId="13" fillId="0" borderId="114" xfId="3" applyBorder="1" applyAlignment="1" applyProtection="1">
      <alignment horizontal="center" wrapText="1"/>
    </xf>
    <xf numFmtId="0" fontId="13" fillId="18" borderId="11" xfId="3" applyFont="1" applyFill="1" applyBorder="1" applyAlignment="1" applyProtection="1">
      <alignment horizontal="center" wrapText="1"/>
    </xf>
    <xf numFmtId="0" fontId="0" fillId="0" borderId="11" xfId="0" applyBorder="1" applyAlignment="1" applyProtection="1">
      <alignment horizontal="center" wrapText="1"/>
    </xf>
    <xf numFmtId="0" fontId="0" fillId="0" borderId="17" xfId="0" applyBorder="1" applyAlignment="1" applyProtection="1">
      <alignment horizontal="center" wrapText="1"/>
    </xf>
    <xf numFmtId="0" fontId="2" fillId="41" borderId="11" xfId="0" applyFont="1" applyFill="1" applyBorder="1" applyAlignment="1" applyProtection="1">
      <alignment horizontal="center" vertical="center" wrapText="1"/>
    </xf>
    <xf numFmtId="0" fontId="2" fillId="18" borderId="11" xfId="0" applyFont="1" applyFill="1" applyBorder="1" applyAlignment="1" applyProtection="1">
      <alignment horizontal="center" vertical="center" wrapText="1"/>
    </xf>
    <xf numFmtId="0" fontId="2" fillId="18" borderId="197"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41" borderId="11" xfId="0" applyFont="1" applyFill="1" applyBorder="1" applyAlignment="1" applyProtection="1">
      <alignment horizontal="center" vertical="center" wrapText="1"/>
      <protection locked="0"/>
    </xf>
    <xf numFmtId="0" fontId="2" fillId="18" borderId="11" xfId="0" applyFont="1" applyFill="1" applyBorder="1" applyAlignment="1" applyProtection="1">
      <alignment horizontal="center" vertical="center" wrapText="1"/>
      <protection locked="0"/>
    </xf>
    <xf numFmtId="0" fontId="2" fillId="0" borderId="168" xfId="0" applyFont="1" applyFill="1" applyBorder="1" applyAlignment="1" applyProtection="1">
      <alignment horizontal="center" wrapText="1"/>
    </xf>
    <xf numFmtId="0" fontId="1" fillId="5" borderId="33" xfId="0" applyFont="1" applyFill="1" applyBorder="1" applyAlignment="1" applyProtection="1"/>
    <xf numFmtId="0" fontId="0" fillId="0" borderId="10" xfId="0" applyFont="1" applyBorder="1" applyAlignment="1" applyProtection="1">
      <alignment horizontal="center"/>
      <protection locked="0"/>
    </xf>
    <xf numFmtId="0" fontId="0" fillId="41" borderId="10" xfId="0" applyFont="1" applyFill="1" applyBorder="1" applyAlignment="1" applyProtection="1">
      <alignment horizontal="center"/>
      <protection locked="0"/>
    </xf>
    <xf numFmtId="9" fontId="0" fillId="0" borderId="10" xfId="2" applyFont="1" applyBorder="1" applyAlignment="1" applyProtection="1">
      <alignment horizontal="center"/>
      <protection locked="0"/>
    </xf>
    <xf numFmtId="43" fontId="0" fillId="0" borderId="10" xfId="4" applyFont="1" applyBorder="1" applyAlignment="1" applyProtection="1">
      <alignment horizontal="center"/>
      <protection locked="0"/>
    </xf>
    <xf numFmtId="2" fontId="0" fillId="41" borderId="10" xfId="0" applyNumberFormat="1" applyFont="1" applyFill="1" applyBorder="1" applyAlignment="1" applyProtection="1">
      <alignment horizontal="center"/>
      <protection locked="0"/>
    </xf>
    <xf numFmtId="2" fontId="0" fillId="0" borderId="10" xfId="0" applyNumberFormat="1" applyFont="1" applyBorder="1" applyAlignment="1" applyProtection="1">
      <alignment horizontal="center"/>
    </xf>
    <xf numFmtId="14" fontId="0" fillId="41" borderId="10" xfId="0" applyNumberFormat="1" applyFont="1" applyFill="1" applyBorder="1" applyAlignment="1" applyProtection="1">
      <alignment horizontal="center"/>
      <protection locked="0"/>
    </xf>
    <xf numFmtId="0" fontId="53" fillId="18" borderId="201" xfId="0" applyFont="1" applyFill="1" applyBorder="1" applyAlignment="1" applyProtection="1">
      <alignment horizontal="center" vertical="center"/>
    </xf>
    <xf numFmtId="0" fontId="54" fillId="44" borderId="111" xfId="0" applyFont="1" applyFill="1" applyBorder="1" applyAlignment="1" applyProtection="1">
      <alignment horizontal="center" vertical="center" wrapText="1"/>
    </xf>
    <xf numFmtId="0" fontId="54" fillId="45" borderId="202" xfId="0" applyFont="1" applyFill="1" applyBorder="1" applyAlignment="1" applyProtection="1">
      <alignment horizontal="center" vertical="center" wrapText="1"/>
    </xf>
    <xf numFmtId="0" fontId="53" fillId="19" borderId="203" xfId="0" applyFont="1" applyFill="1" applyBorder="1" applyAlignment="1" applyProtection="1">
      <alignment horizontal="center" vertical="center" wrapText="1"/>
    </xf>
    <xf numFmtId="0" fontId="54" fillId="46" borderId="203" xfId="0" applyFont="1" applyFill="1" applyBorder="1" applyAlignment="1" applyProtection="1">
      <alignment horizontal="center" vertical="center" wrapText="1"/>
    </xf>
    <xf numFmtId="0" fontId="53" fillId="19" borderId="204" xfId="0" applyFont="1" applyFill="1" applyBorder="1" applyAlignment="1" applyProtection="1">
      <alignment horizontal="center" vertical="center" wrapText="1"/>
    </xf>
    <xf numFmtId="0" fontId="0" fillId="0" borderId="201" xfId="0" applyFont="1" applyBorder="1" applyAlignment="1" applyProtection="1"/>
    <xf numFmtId="166" fontId="31" fillId="0" borderId="203" xfId="4" applyNumberFormat="1" applyFont="1" applyFill="1" applyBorder="1" applyAlignment="1" applyProtection="1">
      <alignment horizontal="right" vertical="top"/>
    </xf>
    <xf numFmtId="167" fontId="31" fillId="0" borderId="203" xfId="4" applyNumberFormat="1" applyFont="1" applyFill="1" applyBorder="1" applyAlignment="1" applyProtection="1">
      <alignment horizontal="right" vertical="top"/>
    </xf>
    <xf numFmtId="167" fontId="31" fillId="0" borderId="210" xfId="4" applyNumberFormat="1" applyFont="1" applyFill="1" applyBorder="1" applyAlignment="1" applyProtection="1">
      <alignment horizontal="right" vertical="top"/>
    </xf>
    <xf numFmtId="0" fontId="2" fillId="41" borderId="11" xfId="0" applyFont="1" applyFill="1" applyBorder="1" applyAlignment="1" applyProtection="1">
      <alignment horizontal="left" vertical="top" wrapText="1"/>
      <protection locked="0"/>
    </xf>
    <xf numFmtId="0" fontId="44" fillId="0" borderId="202" xfId="0" applyFont="1" applyFill="1" applyBorder="1" applyAlignment="1" applyProtection="1">
      <alignment horizontal="right" vertical="top"/>
    </xf>
    <xf numFmtId="0" fontId="1" fillId="41" borderId="11" xfId="0" applyFont="1" applyFill="1" applyBorder="1" applyAlignment="1" applyProtection="1">
      <alignment horizontal="left" vertical="top" wrapText="1"/>
      <protection locked="0"/>
    </xf>
    <xf numFmtId="0" fontId="2" fillId="18" borderId="11" xfId="0" applyFont="1" applyFill="1" applyBorder="1" applyAlignment="1" applyProtection="1">
      <alignment horizontal="center" vertical="center" wrapText="1"/>
    </xf>
    <xf numFmtId="0" fontId="31" fillId="14" borderId="10" xfId="0" applyFont="1" applyFill="1" applyBorder="1" applyAlignment="1" applyProtection="1">
      <alignment horizontal="right" vertical="center" wrapText="1"/>
    </xf>
    <xf numFmtId="0" fontId="2" fillId="0" borderId="4" xfId="0" applyFont="1" applyBorder="1" applyAlignment="1" applyProtection="1">
      <alignment horizontal="center" wrapText="1"/>
      <protection locked="0"/>
    </xf>
    <xf numFmtId="0" fontId="1" fillId="0" borderId="4" xfId="0" applyFont="1" applyBorder="1" applyAlignment="1" applyProtection="1">
      <alignment horizontal="center" wrapText="1"/>
    </xf>
    <xf numFmtId="0" fontId="46" fillId="18" borderId="4" xfId="3" applyFont="1" applyFill="1" applyBorder="1" applyAlignment="1" applyProtection="1">
      <alignment horizontal="center" wrapText="1"/>
    </xf>
    <xf numFmtId="0" fontId="13" fillId="27" borderId="15" xfId="3" applyFill="1" applyBorder="1" applyAlignment="1" applyProtection="1">
      <alignment horizontal="center" wrapText="1"/>
      <protection locked="0"/>
    </xf>
    <xf numFmtId="0" fontId="13" fillId="27" borderId="15" xfId="3" applyFill="1" applyBorder="1" applyAlignment="1" applyProtection="1">
      <alignment horizontal="center" wrapText="1"/>
    </xf>
    <xf numFmtId="0" fontId="3" fillId="27" borderId="15" xfId="0" applyFont="1" applyFill="1" applyBorder="1" applyAlignment="1" applyProtection="1">
      <alignment horizontal="center"/>
    </xf>
    <xf numFmtId="0" fontId="44" fillId="8" borderId="13" xfId="0" applyFont="1" applyFill="1" applyBorder="1" applyAlignment="1" applyProtection="1">
      <alignment horizontal="center" vertical="top"/>
    </xf>
    <xf numFmtId="0" fontId="44" fillId="8" borderId="14" xfId="0" applyFont="1" applyFill="1" applyBorder="1" applyAlignment="1" applyProtection="1">
      <alignment horizontal="center" vertical="top"/>
    </xf>
    <xf numFmtId="0" fontId="44" fillId="8" borderId="12" xfId="0" applyFont="1" applyFill="1" applyBorder="1" applyAlignment="1" applyProtection="1">
      <alignment horizontal="center" vertical="top"/>
    </xf>
    <xf numFmtId="0" fontId="44" fillId="14" borderId="13" xfId="0" applyFont="1" applyFill="1" applyBorder="1" applyAlignment="1" applyProtection="1">
      <alignment horizontal="center" vertical="top"/>
    </xf>
    <xf numFmtId="0" fontId="44" fillId="14" borderId="14" xfId="0" applyFont="1" applyFill="1" applyBorder="1" applyAlignment="1" applyProtection="1">
      <alignment horizontal="center" vertical="top"/>
    </xf>
    <xf numFmtId="0" fontId="44" fillId="14" borderId="94" xfId="0" applyFont="1" applyFill="1" applyBorder="1" applyAlignment="1" applyProtection="1">
      <alignment horizontal="center" vertical="top"/>
    </xf>
    <xf numFmtId="0" fontId="0" fillId="41" borderId="143" xfId="0" applyFont="1" applyFill="1" applyBorder="1" applyAlignment="1" applyProtection="1">
      <alignment vertical="top" wrapText="1"/>
      <protection locked="0"/>
    </xf>
    <xf numFmtId="0" fontId="0" fillId="41" borderId="144" xfId="0" applyFont="1" applyFill="1" applyBorder="1" applyAlignment="1" applyProtection="1">
      <alignment vertical="top" wrapText="1"/>
      <protection locked="0"/>
    </xf>
    <xf numFmtId="0" fontId="0" fillId="41" borderId="145" xfId="0" applyFont="1" applyFill="1" applyBorder="1" applyAlignment="1" applyProtection="1">
      <alignment vertical="top" wrapText="1"/>
      <protection locked="0"/>
    </xf>
    <xf numFmtId="0" fontId="0" fillId="41" borderId="15" xfId="0" applyFont="1" applyFill="1" applyBorder="1" applyAlignment="1" applyProtection="1">
      <alignment vertical="top" wrapText="1"/>
      <protection locked="0"/>
    </xf>
    <xf numFmtId="0" fontId="0" fillId="41" borderId="16" xfId="0" applyFont="1" applyFill="1" applyBorder="1" applyAlignment="1" applyProtection="1">
      <alignment vertical="top" wrapText="1"/>
      <protection locked="0"/>
    </xf>
    <xf numFmtId="0" fontId="0" fillId="41" borderId="146" xfId="0" applyFont="1" applyFill="1" applyBorder="1" applyAlignment="1" applyProtection="1">
      <alignment vertical="top" wrapText="1"/>
      <protection locked="0"/>
    </xf>
    <xf numFmtId="0" fontId="0" fillId="41" borderId="45" xfId="0" applyFont="1" applyFill="1" applyBorder="1" applyAlignment="1" applyProtection="1">
      <alignment horizontal="left" vertical="top" wrapText="1"/>
      <protection locked="0"/>
    </xf>
    <xf numFmtId="0" fontId="0" fillId="41" borderId="23" xfId="0" applyFont="1" applyFill="1" applyBorder="1" applyAlignment="1" applyProtection="1">
      <alignment horizontal="left" vertical="top" wrapText="1"/>
      <protection locked="0"/>
    </xf>
    <xf numFmtId="0" fontId="0" fillId="41" borderId="72" xfId="0" applyFont="1" applyFill="1" applyBorder="1" applyAlignment="1" applyProtection="1">
      <alignment horizontal="left" vertical="top" wrapText="1"/>
      <protection locked="0"/>
    </xf>
    <xf numFmtId="0" fontId="0" fillId="41" borderId="104" xfId="0" applyFont="1" applyFill="1" applyBorder="1" applyAlignment="1" applyProtection="1">
      <alignment horizontal="left" vertical="top" wrapText="1"/>
      <protection locked="0"/>
    </xf>
    <xf numFmtId="0" fontId="14" fillId="8" borderId="118" xfId="0" applyFont="1" applyFill="1" applyBorder="1" applyAlignment="1" applyProtection="1"/>
    <xf numFmtId="0" fontId="14" fillId="8" borderId="90" xfId="0" applyFont="1" applyFill="1" applyBorder="1" applyAlignment="1" applyProtection="1"/>
    <xf numFmtId="0" fontId="14" fillId="8" borderId="119" xfId="0" applyFont="1" applyFill="1" applyBorder="1" applyAlignment="1" applyProtection="1"/>
    <xf numFmtId="0" fontId="0" fillId="41" borderId="120" xfId="0" applyFont="1" applyFill="1" applyBorder="1" applyAlignment="1" applyProtection="1">
      <alignment horizontal="left" vertical="top" wrapText="1"/>
      <protection locked="0"/>
    </xf>
    <xf numFmtId="0" fontId="0" fillId="41" borderId="20" xfId="0" applyFont="1" applyFill="1" applyBorder="1" applyAlignment="1" applyProtection="1">
      <alignment horizontal="left" vertical="top" wrapText="1"/>
      <protection locked="0"/>
    </xf>
    <xf numFmtId="0" fontId="0" fillId="41" borderId="121" xfId="0" applyFont="1" applyFill="1" applyBorder="1" applyAlignment="1" applyProtection="1">
      <alignment horizontal="left" vertical="top" wrapText="1"/>
      <protection locked="0"/>
    </xf>
    <xf numFmtId="0" fontId="14" fillId="8" borderId="91" xfId="0" applyFont="1" applyFill="1" applyBorder="1" applyAlignment="1" applyProtection="1"/>
    <xf numFmtId="0" fontId="14" fillId="10" borderId="115" xfId="0" applyFont="1" applyFill="1" applyBorder="1" applyAlignment="1" applyProtection="1">
      <alignment horizontal="center"/>
    </xf>
    <xf numFmtId="0" fontId="14" fillId="10" borderId="116" xfId="0" applyFont="1" applyFill="1" applyBorder="1" applyAlignment="1" applyProtection="1">
      <alignment horizontal="center"/>
    </xf>
    <xf numFmtId="0" fontId="32" fillId="0" borderId="0" xfId="0" applyFont="1" applyAlignment="1" applyProtection="1">
      <alignment horizontal="left" wrapText="1"/>
    </xf>
    <xf numFmtId="0" fontId="1" fillId="41" borderId="15" xfId="0" applyFont="1" applyFill="1" applyBorder="1" applyAlignment="1" applyProtection="1">
      <alignment horizontal="left" vertical="top"/>
      <protection locked="0"/>
    </xf>
    <xf numFmtId="0" fontId="1" fillId="41" borderId="16" xfId="0" applyFont="1" applyFill="1" applyBorder="1" applyAlignment="1" applyProtection="1">
      <alignment horizontal="left" vertical="top"/>
      <protection locked="0"/>
    </xf>
    <xf numFmtId="0" fontId="1" fillId="41" borderId="17" xfId="0" applyFont="1" applyFill="1" applyBorder="1" applyAlignment="1" applyProtection="1">
      <alignment horizontal="left" vertical="top"/>
      <protection locked="0"/>
    </xf>
    <xf numFmtId="0" fontId="0" fillId="41" borderId="15" xfId="0" applyFont="1" applyFill="1" applyBorder="1" applyAlignment="1" applyProtection="1">
      <alignment horizontal="left" vertical="top" wrapText="1"/>
      <protection locked="0"/>
    </xf>
    <xf numFmtId="0" fontId="0" fillId="41" borderId="16" xfId="0" applyFont="1" applyFill="1" applyBorder="1" applyAlignment="1" applyProtection="1">
      <alignment horizontal="left" vertical="top" wrapText="1"/>
      <protection locked="0"/>
    </xf>
    <xf numFmtId="0" fontId="0" fillId="41" borderId="146" xfId="0" applyFont="1" applyFill="1" applyBorder="1" applyAlignment="1" applyProtection="1">
      <alignment horizontal="left" vertical="top" wrapText="1"/>
      <protection locked="0"/>
    </xf>
    <xf numFmtId="0" fontId="0" fillId="41" borderId="125" xfId="0" applyFont="1" applyFill="1" applyBorder="1" applyAlignment="1" applyProtection="1">
      <alignment horizontal="left" vertical="top" wrapText="1"/>
      <protection locked="0"/>
    </xf>
    <xf numFmtId="0" fontId="0" fillId="41" borderId="122" xfId="0" applyFont="1" applyFill="1" applyBorder="1" applyAlignment="1" applyProtection="1">
      <alignment horizontal="left" vertical="top" wrapText="1"/>
      <protection locked="0"/>
    </xf>
    <xf numFmtId="0" fontId="0" fillId="41" borderId="123" xfId="0" applyFont="1" applyFill="1" applyBorder="1" applyAlignment="1" applyProtection="1">
      <alignment horizontal="left" vertical="top" wrapText="1"/>
      <protection locked="0"/>
    </xf>
    <xf numFmtId="0" fontId="0" fillId="41" borderId="124" xfId="0" applyFont="1" applyFill="1" applyBorder="1" applyAlignment="1" applyProtection="1">
      <alignment horizontal="left" vertical="top" wrapText="1"/>
      <protection locked="0"/>
    </xf>
    <xf numFmtId="0" fontId="0" fillId="41" borderId="126" xfId="0" applyFont="1" applyFill="1" applyBorder="1" applyAlignment="1" applyProtection="1">
      <alignment horizontal="left" vertical="top" wrapText="1"/>
      <protection locked="0"/>
    </xf>
    <xf numFmtId="0" fontId="13" fillId="0" borderId="55" xfId="3" applyBorder="1" applyAlignment="1" applyProtection="1">
      <alignment horizontal="center"/>
    </xf>
    <xf numFmtId="0" fontId="13" fillId="0" borderId="151" xfId="3" applyBorder="1" applyAlignment="1" applyProtection="1">
      <alignment horizontal="center"/>
    </xf>
    <xf numFmtId="0" fontId="13" fillId="0" borderId="152" xfId="3" applyBorder="1" applyAlignment="1" applyProtection="1">
      <alignment horizontal="center"/>
    </xf>
    <xf numFmtId="0" fontId="12" fillId="41" borderId="88" xfId="0" applyFont="1" applyFill="1" applyBorder="1" applyAlignment="1" applyProtection="1">
      <protection locked="0"/>
    </xf>
    <xf numFmtId="0" fontId="0" fillId="41" borderId="89" xfId="0" applyFont="1" applyFill="1" applyBorder="1" applyAlignment="1" applyProtection="1">
      <protection locked="0"/>
    </xf>
    <xf numFmtId="0" fontId="2" fillId="5" borderId="15" xfId="0" applyFont="1" applyFill="1" applyBorder="1" applyAlignment="1" applyProtection="1">
      <alignment horizontal="left" vertical="top" wrapText="1"/>
    </xf>
    <xf numFmtId="0" fontId="2" fillId="5" borderId="16" xfId="0" applyFont="1" applyFill="1" applyBorder="1" applyAlignment="1" applyProtection="1">
      <alignment horizontal="left" vertical="top" wrapText="1"/>
    </xf>
    <xf numFmtId="0" fontId="2" fillId="5" borderId="17" xfId="0" applyFont="1" applyFill="1" applyBorder="1" applyAlignment="1" applyProtection="1">
      <alignment horizontal="left" vertical="top" wrapText="1"/>
    </xf>
    <xf numFmtId="0" fontId="1" fillId="41" borderId="13" xfId="0" applyFont="1" applyFill="1" applyBorder="1" applyAlignment="1" applyProtection="1">
      <alignment horizontal="left" vertical="top" wrapText="1"/>
      <protection locked="0"/>
    </xf>
    <xf numFmtId="0" fontId="1" fillId="41" borderId="14" xfId="0" applyFont="1" applyFill="1" applyBorder="1" applyAlignment="1" applyProtection="1">
      <alignment horizontal="left" vertical="top" wrapText="1"/>
      <protection locked="0"/>
    </xf>
    <xf numFmtId="0" fontId="1" fillId="41" borderId="12" xfId="0" applyFont="1" applyFill="1" applyBorder="1" applyAlignment="1" applyProtection="1">
      <alignment horizontal="left" vertical="top" wrapText="1"/>
      <protection locked="0"/>
    </xf>
    <xf numFmtId="0" fontId="1" fillId="41" borderId="32" xfId="0" applyFont="1" applyFill="1" applyBorder="1" applyAlignment="1" applyProtection="1">
      <alignment horizontal="left" vertical="top" wrapText="1"/>
      <protection locked="0"/>
    </xf>
    <xf numFmtId="0" fontId="1" fillId="41" borderId="0" xfId="0" applyFont="1" applyFill="1" applyBorder="1" applyAlignment="1" applyProtection="1">
      <alignment horizontal="left" vertical="top" wrapText="1"/>
      <protection locked="0"/>
    </xf>
    <xf numFmtId="0" fontId="1" fillId="41" borderId="36" xfId="0" applyFont="1" applyFill="1" applyBorder="1" applyAlignment="1" applyProtection="1">
      <alignment horizontal="left" vertical="top" wrapText="1"/>
      <protection locked="0"/>
    </xf>
    <xf numFmtId="0" fontId="1" fillId="41" borderId="33" xfId="0" applyFont="1" applyFill="1" applyBorder="1" applyAlignment="1" applyProtection="1">
      <alignment horizontal="left" vertical="top" wrapText="1"/>
      <protection locked="0"/>
    </xf>
    <xf numFmtId="0" fontId="1" fillId="41" borderId="18" xfId="0" applyFont="1" applyFill="1" applyBorder="1" applyAlignment="1" applyProtection="1">
      <alignment horizontal="left" vertical="top" wrapText="1"/>
      <protection locked="0"/>
    </xf>
    <xf numFmtId="0" fontId="1" fillId="41" borderId="38" xfId="0" applyFont="1" applyFill="1" applyBorder="1" applyAlignment="1" applyProtection="1">
      <alignment horizontal="left" vertical="top" wrapText="1"/>
      <protection locked="0"/>
    </xf>
    <xf numFmtId="0" fontId="1" fillId="41" borderId="15" xfId="0" applyFont="1" applyFill="1" applyBorder="1" applyAlignment="1" applyProtection="1">
      <alignment horizontal="left" vertical="top" wrapText="1"/>
      <protection locked="0"/>
    </xf>
    <xf numFmtId="0" fontId="1" fillId="41" borderId="16" xfId="0" applyFont="1" applyFill="1" applyBorder="1" applyAlignment="1" applyProtection="1">
      <alignment horizontal="left" vertical="top" wrapText="1"/>
      <protection locked="0"/>
    </xf>
    <xf numFmtId="0" fontId="1" fillId="41" borderId="17" xfId="0" applyFont="1" applyFill="1" applyBorder="1" applyAlignment="1" applyProtection="1">
      <alignment horizontal="left" vertical="top" wrapText="1"/>
      <protection locked="0"/>
    </xf>
    <xf numFmtId="0" fontId="1" fillId="41" borderId="146" xfId="0" applyFont="1" applyFill="1" applyBorder="1" applyAlignment="1" applyProtection="1">
      <alignment horizontal="left" vertical="top" wrapText="1"/>
      <protection locked="0"/>
    </xf>
    <xf numFmtId="0" fontId="2" fillId="5" borderId="15" xfId="0" applyFont="1" applyFill="1" applyBorder="1" applyAlignment="1" applyProtection="1">
      <alignment wrapText="1"/>
      <protection locked="0"/>
    </xf>
    <xf numFmtId="0" fontId="2" fillId="5" borderId="16" xfId="0" applyFont="1" applyFill="1" applyBorder="1" applyAlignment="1" applyProtection="1">
      <alignment wrapText="1"/>
      <protection locked="0"/>
    </xf>
    <xf numFmtId="0" fontId="2" fillId="5" borderId="17" xfId="0" applyFont="1" applyFill="1" applyBorder="1" applyAlignment="1" applyProtection="1">
      <alignment wrapText="1"/>
      <protection locked="0"/>
    </xf>
    <xf numFmtId="0" fontId="1" fillId="41" borderId="159" xfId="0" applyFont="1" applyFill="1" applyBorder="1" applyAlignment="1" applyProtection="1">
      <alignment horizontal="left" vertical="top" wrapText="1"/>
      <protection locked="0"/>
    </xf>
    <xf numFmtId="0" fontId="1" fillId="41" borderId="144" xfId="0" applyFont="1" applyFill="1" applyBorder="1" applyAlignment="1" applyProtection="1">
      <alignment horizontal="left" vertical="top" wrapText="1"/>
      <protection locked="0"/>
    </xf>
    <xf numFmtId="0" fontId="1" fillId="41" borderId="145" xfId="0" applyFont="1" applyFill="1" applyBorder="1" applyAlignment="1" applyProtection="1">
      <alignment horizontal="left" vertical="top" wrapText="1"/>
      <protection locked="0"/>
    </xf>
    <xf numFmtId="0" fontId="1" fillId="41" borderId="148" xfId="0" applyFont="1" applyFill="1" applyBorder="1" applyAlignment="1" applyProtection="1">
      <alignment horizontal="left" vertical="top" wrapText="1"/>
      <protection locked="0"/>
    </xf>
    <xf numFmtId="0" fontId="1" fillId="41" borderId="147" xfId="0" applyFont="1" applyFill="1" applyBorder="1" applyAlignment="1" applyProtection="1">
      <alignment horizontal="left" vertical="top" wrapText="1"/>
      <protection locked="0"/>
    </xf>
    <xf numFmtId="0" fontId="1" fillId="41" borderId="149" xfId="0" applyFont="1" applyFill="1" applyBorder="1" applyAlignment="1" applyProtection="1">
      <alignment horizontal="left" vertical="top" wrapText="1"/>
      <protection locked="0"/>
    </xf>
    <xf numFmtId="0" fontId="2" fillId="31" borderId="19" xfId="0" applyFont="1" applyFill="1" applyBorder="1" applyAlignment="1" applyProtection="1">
      <alignment horizontal="left"/>
    </xf>
    <xf numFmtId="0" fontId="2" fillId="31" borderId="20" xfId="0" applyFont="1" applyFill="1" applyBorder="1" applyAlignment="1" applyProtection="1">
      <alignment horizontal="left"/>
    </xf>
    <xf numFmtId="0" fontId="2" fillId="31" borderId="21" xfId="0" applyFont="1" applyFill="1" applyBorder="1" applyAlignment="1" applyProtection="1">
      <alignment horizontal="left"/>
    </xf>
    <xf numFmtId="0" fontId="2" fillId="12" borderId="15" xfId="0" applyFont="1" applyFill="1" applyBorder="1" applyAlignment="1" applyProtection="1">
      <alignment horizontal="left"/>
    </xf>
    <xf numFmtId="0" fontId="2" fillId="12" borderId="16" xfId="0" applyFont="1" applyFill="1" applyBorder="1" applyAlignment="1" applyProtection="1">
      <alignment horizontal="left"/>
    </xf>
    <xf numFmtId="0" fontId="1" fillId="41" borderId="19" xfId="0" applyFont="1" applyFill="1" applyBorder="1" applyAlignment="1" applyProtection="1">
      <alignment horizontal="left" vertical="top" wrapText="1"/>
      <protection locked="0"/>
    </xf>
    <xf numFmtId="0" fontId="1" fillId="41" borderId="20" xfId="0" applyFont="1" applyFill="1" applyBorder="1" applyAlignment="1" applyProtection="1">
      <alignment horizontal="left" vertical="top" wrapText="1"/>
      <protection locked="0"/>
    </xf>
    <xf numFmtId="0" fontId="1" fillId="41" borderId="21" xfId="0" applyFont="1" applyFill="1" applyBorder="1" applyAlignment="1" applyProtection="1">
      <alignment horizontal="left" vertical="top" wrapText="1"/>
      <protection locked="0"/>
    </xf>
    <xf numFmtId="0" fontId="1" fillId="41" borderId="22" xfId="0" applyFont="1" applyFill="1" applyBorder="1" applyAlignment="1" applyProtection="1">
      <alignment horizontal="left" vertical="top" wrapText="1"/>
      <protection locked="0"/>
    </xf>
    <xf numFmtId="0" fontId="1" fillId="41" borderId="23" xfId="0" applyFont="1" applyFill="1" applyBorder="1" applyAlignment="1" applyProtection="1">
      <alignment horizontal="left" vertical="top" wrapText="1"/>
      <protection locked="0"/>
    </xf>
    <xf numFmtId="0" fontId="1" fillId="41" borderId="24" xfId="0" applyFont="1" applyFill="1" applyBorder="1" applyAlignment="1" applyProtection="1">
      <alignment horizontal="left" vertical="top" wrapText="1"/>
      <protection locked="0"/>
    </xf>
    <xf numFmtId="0" fontId="1" fillId="41" borderId="25" xfId="0" applyFont="1" applyFill="1" applyBorder="1" applyAlignment="1" applyProtection="1">
      <alignment horizontal="left" vertical="top" wrapText="1"/>
      <protection locked="0"/>
    </xf>
    <xf numFmtId="0" fontId="1" fillId="41" borderId="26" xfId="0" applyFont="1" applyFill="1" applyBorder="1" applyAlignment="1" applyProtection="1">
      <alignment horizontal="left" vertical="top" wrapText="1"/>
      <protection locked="0"/>
    </xf>
    <xf numFmtId="0" fontId="1" fillId="41" borderId="27" xfId="0" applyFont="1" applyFill="1" applyBorder="1" applyAlignment="1" applyProtection="1">
      <alignment horizontal="left" vertical="top" wrapText="1"/>
      <protection locked="0"/>
    </xf>
    <xf numFmtId="0" fontId="1" fillId="5" borderId="16" xfId="0" applyFont="1" applyFill="1" applyBorder="1" applyAlignment="1" applyProtection="1"/>
    <xf numFmtId="0" fontId="1" fillId="5" borderId="17" xfId="0" applyFont="1" applyFill="1" applyBorder="1" applyAlignment="1" applyProtection="1"/>
    <xf numFmtId="0" fontId="2" fillId="41" borderId="11" xfId="0" applyFont="1" applyFill="1" applyBorder="1" applyAlignment="1" applyProtection="1">
      <alignment horizontal="left" vertical="top" wrapText="1"/>
      <protection locked="0"/>
    </xf>
    <xf numFmtId="0" fontId="2" fillId="0" borderId="15"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5" borderId="15" xfId="0" applyFont="1" applyFill="1" applyBorder="1" applyAlignment="1" applyProtection="1">
      <alignment vertical="center"/>
    </xf>
    <xf numFmtId="0" fontId="2" fillId="5" borderId="16" xfId="0" applyFont="1" applyFill="1" applyBorder="1" applyAlignment="1" applyProtection="1">
      <alignment vertical="center"/>
    </xf>
    <xf numFmtId="0" fontId="2" fillId="5" borderId="17" xfId="0" applyFont="1" applyFill="1" applyBorder="1" applyAlignment="1" applyProtection="1">
      <alignment vertical="center"/>
    </xf>
    <xf numFmtId="0" fontId="2" fillId="41" borderId="15" xfId="0" applyFont="1" applyFill="1" applyBorder="1" applyAlignment="1" applyProtection="1">
      <alignment horizontal="left" vertical="top" wrapText="1"/>
      <protection locked="0"/>
    </xf>
    <xf numFmtId="0" fontId="2" fillId="41" borderId="17" xfId="0" applyFont="1" applyFill="1" applyBorder="1" applyAlignment="1" applyProtection="1">
      <alignment horizontal="left" vertical="top" wrapText="1"/>
      <protection locked="0"/>
    </xf>
    <xf numFmtId="0" fontId="2" fillId="5" borderId="44" xfId="0" applyFont="1" applyFill="1" applyBorder="1" applyAlignment="1" applyProtection="1">
      <alignment horizontal="left" vertical="top" wrapText="1"/>
      <protection locked="0"/>
    </xf>
    <xf numFmtId="0" fontId="2" fillId="5" borderId="8" xfId="0" applyFont="1" applyFill="1" applyBorder="1" applyAlignment="1" applyProtection="1">
      <alignment horizontal="left" vertical="top" wrapText="1"/>
      <protection locked="0"/>
    </xf>
    <xf numFmtId="0" fontId="2" fillId="5" borderId="34" xfId="0" applyFont="1" applyFill="1" applyBorder="1" applyAlignment="1" applyProtection="1">
      <alignment horizontal="left" vertical="top" wrapText="1"/>
      <protection locked="0"/>
    </xf>
    <xf numFmtId="0" fontId="2" fillId="5" borderId="47" xfId="0" applyFont="1" applyFill="1" applyBorder="1" applyAlignment="1" applyProtection="1">
      <alignment horizontal="left" vertical="top" wrapText="1"/>
    </xf>
    <xf numFmtId="0" fontId="2" fillId="5" borderId="5"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0" fontId="1" fillId="37" borderId="158" xfId="0" applyFont="1" applyFill="1" applyBorder="1" applyAlignment="1" applyProtection="1">
      <alignment horizontal="center"/>
    </xf>
    <xf numFmtId="0" fontId="1" fillId="37" borderId="16" xfId="0" applyFont="1" applyFill="1" applyBorder="1" applyAlignment="1" applyProtection="1">
      <alignment horizontal="center"/>
    </xf>
    <xf numFmtId="0" fontId="1" fillId="37" borderId="146" xfId="0" applyFont="1" applyFill="1" applyBorder="1" applyAlignment="1" applyProtection="1">
      <alignment horizontal="center"/>
    </xf>
    <xf numFmtId="165" fontId="3" fillId="18" borderId="159" xfId="2" applyNumberFormat="1" applyFont="1" applyFill="1" applyBorder="1" applyAlignment="1" applyProtection="1">
      <alignment horizontal="center" wrapText="1"/>
      <protection locked="0"/>
    </xf>
    <xf numFmtId="165" fontId="3" fillId="18" borderId="144" xfId="2" applyNumberFormat="1" applyFont="1" applyFill="1" applyBorder="1" applyAlignment="1" applyProtection="1">
      <alignment horizontal="center" wrapText="1"/>
      <protection locked="0"/>
    </xf>
    <xf numFmtId="165" fontId="3" fillId="18" borderId="145" xfId="2" applyNumberFormat="1" applyFont="1" applyFill="1" applyBorder="1" applyAlignment="1" applyProtection="1">
      <alignment horizontal="center" wrapText="1"/>
      <protection locked="0"/>
    </xf>
    <xf numFmtId="0" fontId="3" fillId="41" borderId="47" xfId="0" applyFont="1" applyFill="1" applyBorder="1" applyAlignment="1" applyProtection="1">
      <alignment horizontal="left" vertical="top" wrapText="1"/>
      <protection locked="0"/>
    </xf>
    <xf numFmtId="0" fontId="3" fillId="41" borderId="5" xfId="0" applyFont="1" applyFill="1" applyBorder="1" applyAlignment="1" applyProtection="1">
      <alignment horizontal="left" vertical="top" wrapText="1"/>
      <protection locked="0"/>
    </xf>
    <xf numFmtId="0" fontId="3" fillId="41" borderId="35" xfId="0" applyFont="1" applyFill="1" applyBorder="1" applyAlignment="1" applyProtection="1">
      <alignment horizontal="left" vertical="top" wrapText="1"/>
      <protection locked="0"/>
    </xf>
    <xf numFmtId="0" fontId="3" fillId="41" borderId="32" xfId="0" applyFont="1" applyFill="1" applyBorder="1" applyAlignment="1" applyProtection="1">
      <alignment horizontal="left" vertical="top" wrapText="1"/>
      <protection locked="0"/>
    </xf>
    <xf numFmtId="0" fontId="3" fillId="41" borderId="0" xfId="0" applyFont="1" applyFill="1" applyBorder="1" applyAlignment="1" applyProtection="1">
      <alignment horizontal="left" vertical="top" wrapText="1"/>
      <protection locked="0"/>
    </xf>
    <xf numFmtId="0" fontId="3" fillId="41" borderId="36" xfId="0" applyFont="1" applyFill="1" applyBorder="1" applyAlignment="1" applyProtection="1">
      <alignment horizontal="left" vertical="top" wrapText="1"/>
      <protection locked="0"/>
    </xf>
    <xf numFmtId="0" fontId="3" fillId="41" borderId="48" xfId="0" applyFont="1" applyFill="1" applyBorder="1" applyAlignment="1" applyProtection="1">
      <alignment horizontal="left" vertical="top" wrapText="1"/>
      <protection locked="0"/>
    </xf>
    <xf numFmtId="0" fontId="3" fillId="41" borderId="6" xfId="0" applyFont="1" applyFill="1" applyBorder="1" applyAlignment="1" applyProtection="1">
      <alignment horizontal="left" vertical="top" wrapText="1"/>
      <protection locked="0"/>
    </xf>
    <xf numFmtId="0" fontId="3" fillId="41" borderId="37" xfId="0" applyFont="1" applyFill="1" applyBorder="1" applyAlignment="1" applyProtection="1">
      <alignment horizontal="left" vertical="top" wrapText="1"/>
      <protection locked="0"/>
    </xf>
    <xf numFmtId="0" fontId="2" fillId="12" borderId="128" xfId="0" applyFont="1" applyFill="1" applyBorder="1" applyAlignment="1" applyProtection="1">
      <alignment horizontal="left"/>
    </xf>
    <xf numFmtId="0" fontId="2" fillId="12" borderId="40" xfId="0" applyFont="1" applyFill="1" applyBorder="1" applyAlignment="1" applyProtection="1">
      <alignment horizontal="left"/>
    </xf>
    <xf numFmtId="0" fontId="2" fillId="12" borderId="39" xfId="0" applyFont="1" applyFill="1" applyBorder="1" applyAlignment="1" applyProtection="1">
      <alignment horizontal="left"/>
    </xf>
    <xf numFmtId="0" fontId="2" fillId="5" borderId="44" xfId="0" applyFont="1" applyFill="1" applyBorder="1" applyAlignment="1" applyProtection="1">
      <alignment horizontal="left" vertical="top" wrapText="1"/>
    </xf>
    <xf numFmtId="0" fontId="2" fillId="5" borderId="8"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1" fillId="41" borderId="85" xfId="0" applyFont="1" applyFill="1" applyBorder="1" applyAlignment="1" applyProtection="1">
      <alignment horizontal="left" vertical="top" wrapText="1"/>
      <protection locked="0"/>
    </xf>
    <xf numFmtId="0" fontId="1" fillId="41" borderId="40" xfId="0" applyFont="1" applyFill="1" applyBorder="1" applyAlignment="1" applyProtection="1">
      <alignment horizontal="left" vertical="top" wrapText="1"/>
      <protection locked="0"/>
    </xf>
    <xf numFmtId="0" fontId="1" fillId="41" borderId="39" xfId="0" applyFont="1" applyFill="1" applyBorder="1" applyAlignment="1" applyProtection="1">
      <alignment horizontal="left" vertical="top" wrapText="1"/>
      <protection locked="0"/>
    </xf>
    <xf numFmtId="0" fontId="3" fillId="42" borderId="4" xfId="0" applyFont="1" applyFill="1" applyBorder="1" applyAlignment="1" applyProtection="1">
      <alignment horizontal="left" vertical="top" wrapText="1"/>
      <protection locked="0"/>
    </xf>
    <xf numFmtId="0" fontId="3" fillId="42" borderId="8" xfId="0" applyFont="1" applyFill="1" applyBorder="1" applyAlignment="1" applyProtection="1">
      <alignment horizontal="left" vertical="top" wrapText="1"/>
      <protection locked="0"/>
    </xf>
    <xf numFmtId="0" fontId="3" fillId="42" borderId="34" xfId="0" applyFont="1" applyFill="1" applyBorder="1" applyAlignment="1" applyProtection="1">
      <alignment horizontal="left" vertical="top" wrapText="1"/>
      <protection locked="0"/>
    </xf>
    <xf numFmtId="0" fontId="1" fillId="41" borderId="4" xfId="0" applyFont="1" applyFill="1" applyBorder="1" applyAlignment="1" applyProtection="1">
      <alignment horizontal="left" vertical="top" wrapText="1"/>
      <protection locked="0"/>
    </xf>
    <xf numFmtId="0" fontId="1" fillId="41" borderId="8" xfId="0" applyFont="1" applyFill="1" applyBorder="1" applyAlignment="1" applyProtection="1">
      <alignment horizontal="left" vertical="top" wrapText="1"/>
      <protection locked="0"/>
    </xf>
    <xf numFmtId="0" fontId="1" fillId="41" borderId="34" xfId="0" applyFont="1" applyFill="1" applyBorder="1" applyAlignment="1" applyProtection="1">
      <alignment horizontal="left" vertical="top" wrapText="1"/>
      <protection locked="0"/>
    </xf>
    <xf numFmtId="0" fontId="1" fillId="41" borderId="176" xfId="0" applyFont="1" applyFill="1" applyBorder="1" applyAlignment="1" applyProtection="1">
      <alignment horizontal="left" vertical="top" wrapText="1"/>
      <protection locked="0"/>
    </xf>
    <xf numFmtId="0" fontId="1" fillId="41" borderId="177" xfId="0" applyFont="1" applyFill="1" applyBorder="1" applyAlignment="1" applyProtection="1">
      <alignment horizontal="left" vertical="top" wrapText="1"/>
      <protection locked="0"/>
    </xf>
    <xf numFmtId="0" fontId="1" fillId="41" borderId="178" xfId="0" applyFont="1" applyFill="1" applyBorder="1" applyAlignment="1" applyProtection="1">
      <alignment horizontal="left" vertical="top" wrapText="1"/>
      <protection locked="0"/>
    </xf>
    <xf numFmtId="0" fontId="2" fillId="3" borderId="52" xfId="0" applyFont="1" applyFill="1" applyBorder="1" applyAlignment="1" applyProtection="1"/>
    <xf numFmtId="0" fontId="6" fillId="3" borderId="53" xfId="0" applyFont="1" applyFill="1" applyBorder="1" applyAlignment="1" applyProtection="1"/>
    <xf numFmtId="0" fontId="6" fillId="3" borderId="46" xfId="0" applyFont="1" applyFill="1" applyBorder="1" applyAlignment="1" applyProtection="1"/>
    <xf numFmtId="0" fontId="13" fillId="3" borderId="128" xfId="3" applyFill="1" applyBorder="1" applyAlignment="1" applyProtection="1"/>
    <xf numFmtId="0" fontId="13" fillId="3" borderId="40" xfId="3" applyFill="1" applyBorder="1" applyAlignment="1" applyProtection="1"/>
    <xf numFmtId="0" fontId="13" fillId="3" borderId="39" xfId="3" applyFill="1" applyBorder="1" applyAlignment="1" applyProtection="1"/>
    <xf numFmtId="0" fontId="1" fillId="0" borderId="169" xfId="0" applyFont="1" applyBorder="1" applyAlignment="1" applyProtection="1">
      <alignment horizontal="right"/>
    </xf>
    <xf numFmtId="0" fontId="1" fillId="0" borderId="170" xfId="0" applyFont="1" applyBorder="1" applyAlignment="1" applyProtection="1">
      <alignment horizontal="right"/>
    </xf>
    <xf numFmtId="0" fontId="1" fillId="41" borderId="81" xfId="0" applyFont="1" applyFill="1" applyBorder="1" applyAlignment="1" applyProtection="1">
      <alignment horizontal="left" vertical="top" wrapText="1"/>
      <protection locked="0"/>
    </xf>
    <xf numFmtId="0" fontId="1" fillId="41" borderId="84" xfId="0" applyFont="1" applyFill="1" applyBorder="1" applyAlignment="1" applyProtection="1">
      <alignment horizontal="left" vertical="top" wrapText="1"/>
      <protection locked="0"/>
    </xf>
    <xf numFmtId="0" fontId="1" fillId="41" borderId="11" xfId="0" applyFont="1" applyFill="1" applyBorder="1" applyAlignment="1" applyProtection="1">
      <alignment horizontal="left" vertical="top" wrapText="1"/>
      <protection locked="0"/>
    </xf>
    <xf numFmtId="0" fontId="1" fillId="41" borderId="83" xfId="0" applyFont="1" applyFill="1" applyBorder="1" applyAlignment="1" applyProtection="1">
      <alignment horizontal="left" vertical="top" wrapText="1"/>
      <protection locked="0"/>
    </xf>
    <xf numFmtId="0" fontId="2" fillId="5" borderId="52" xfId="0" applyFont="1" applyFill="1" applyBorder="1" applyAlignment="1" applyProtection="1">
      <alignment horizontal="left" vertical="top" wrapText="1"/>
    </xf>
    <xf numFmtId="0" fontId="2" fillId="5" borderId="53" xfId="0" applyFont="1" applyFill="1" applyBorder="1" applyAlignment="1" applyProtection="1">
      <alignment horizontal="left" vertical="top" wrapText="1"/>
    </xf>
    <xf numFmtId="0" fontId="2" fillId="5" borderId="46" xfId="0" applyFont="1" applyFill="1" applyBorder="1" applyAlignment="1" applyProtection="1">
      <alignment horizontal="left" vertical="top" wrapText="1"/>
    </xf>
    <xf numFmtId="0" fontId="1" fillId="18" borderId="0" xfId="0" applyFont="1" applyFill="1" applyBorder="1" applyAlignment="1" applyProtection="1"/>
    <xf numFmtId="0" fontId="1" fillId="18" borderId="0" xfId="0" applyFont="1" applyFill="1" applyBorder="1" applyProtection="1"/>
    <xf numFmtId="0" fontId="1" fillId="0" borderId="113" xfId="0" applyFont="1" applyBorder="1" applyAlignment="1" applyProtection="1">
      <alignment horizontal="right"/>
    </xf>
    <xf numFmtId="0" fontId="1" fillId="0" borderId="10" xfId="0" applyFont="1" applyBorder="1" applyAlignment="1" applyProtection="1">
      <alignment horizontal="right"/>
    </xf>
    <xf numFmtId="0" fontId="1" fillId="0" borderId="168" xfId="0" applyFont="1" applyBorder="1" applyAlignment="1" applyProtection="1">
      <alignment horizontal="right"/>
    </xf>
    <xf numFmtId="0" fontId="2" fillId="5" borderId="128" xfId="0" applyFont="1" applyFill="1" applyBorder="1" applyAlignment="1" applyProtection="1">
      <alignment horizontal="left" vertical="top" wrapText="1"/>
    </xf>
    <xf numFmtId="0" fontId="2" fillId="5" borderId="40" xfId="0" applyFont="1" applyFill="1" applyBorder="1" applyAlignment="1" applyProtection="1">
      <alignment horizontal="left" vertical="top" wrapText="1"/>
    </xf>
    <xf numFmtId="0" fontId="2" fillId="5" borderId="39" xfId="0" applyFont="1" applyFill="1" applyBorder="1" applyAlignment="1" applyProtection="1">
      <alignment horizontal="left" vertical="top" wrapText="1"/>
    </xf>
    <xf numFmtId="0" fontId="2" fillId="12" borderId="44" xfId="0" applyFont="1" applyFill="1" applyBorder="1" applyAlignment="1" applyProtection="1">
      <alignment horizontal="left"/>
    </xf>
    <xf numFmtId="0" fontId="2" fillId="12" borderId="8" xfId="0" applyFont="1" applyFill="1" applyBorder="1" applyAlignment="1" applyProtection="1">
      <alignment horizontal="left"/>
    </xf>
    <xf numFmtId="0" fontId="1" fillId="0" borderId="22" xfId="0" applyFont="1" applyFill="1" applyBorder="1" applyAlignment="1" applyProtection="1">
      <protection locked="0"/>
    </xf>
    <xf numFmtId="0" fontId="1" fillId="0" borderId="24" xfId="0" applyFont="1" applyFill="1" applyBorder="1" applyAlignment="1" applyProtection="1">
      <protection locked="0"/>
    </xf>
    <xf numFmtId="0" fontId="1" fillId="0" borderId="25" xfId="0" applyFont="1" applyFill="1" applyBorder="1" applyAlignment="1" applyProtection="1">
      <protection locked="0"/>
    </xf>
    <xf numFmtId="0" fontId="1" fillId="0" borderId="27" xfId="0" applyFont="1" applyFill="1" applyBorder="1" applyAlignment="1" applyProtection="1">
      <protection locked="0"/>
    </xf>
    <xf numFmtId="0" fontId="1" fillId="0" borderId="49" xfId="0" applyFont="1" applyFill="1" applyBorder="1" applyAlignment="1" applyProtection="1">
      <protection locked="0"/>
    </xf>
    <xf numFmtId="0" fontId="1" fillId="0" borderId="51" xfId="0" applyFont="1" applyFill="1" applyBorder="1" applyAlignment="1" applyProtection="1">
      <protection locked="0"/>
    </xf>
    <xf numFmtId="0" fontId="1" fillId="41" borderId="49" xfId="0" applyFont="1" applyFill="1" applyBorder="1" applyAlignment="1" applyProtection="1">
      <alignment horizontal="left" vertical="top" wrapText="1"/>
      <protection locked="0"/>
    </xf>
    <xf numFmtId="0" fontId="1" fillId="41" borderId="50" xfId="0" applyFont="1" applyFill="1" applyBorder="1" applyAlignment="1" applyProtection="1">
      <alignment horizontal="left" vertical="top" wrapText="1"/>
      <protection locked="0"/>
    </xf>
    <xf numFmtId="0" fontId="1" fillId="41" borderId="51" xfId="0" applyFont="1" applyFill="1" applyBorder="1" applyAlignment="1" applyProtection="1">
      <alignment horizontal="left" vertical="top" wrapText="1"/>
      <protection locked="0"/>
    </xf>
    <xf numFmtId="0" fontId="1" fillId="5" borderId="44" xfId="0" applyFont="1" applyFill="1" applyBorder="1" applyAlignment="1" applyProtection="1"/>
    <xf numFmtId="0" fontId="1" fillId="5" borderId="8" xfId="0" applyFont="1" applyFill="1" applyBorder="1" applyAlignment="1" applyProtection="1"/>
    <xf numFmtId="0" fontId="1" fillId="5" borderId="34" xfId="0" applyFont="1" applyFill="1" applyBorder="1" applyAlignment="1" applyProtection="1"/>
    <xf numFmtId="0" fontId="2" fillId="5" borderId="48" xfId="0" applyFont="1" applyFill="1" applyBorder="1" applyAlignment="1" applyProtection="1">
      <alignment horizontal="left" vertical="top" wrapText="1"/>
    </xf>
    <xf numFmtId="0" fontId="2" fillId="5" borderId="6" xfId="0" applyFont="1" applyFill="1" applyBorder="1" applyAlignment="1" applyProtection="1">
      <alignment horizontal="left" vertical="top" wrapText="1"/>
    </xf>
    <xf numFmtId="0" fontId="2" fillId="5" borderId="37" xfId="0" applyFont="1" applyFill="1" applyBorder="1" applyAlignment="1" applyProtection="1">
      <alignment horizontal="left" vertical="top" wrapText="1"/>
    </xf>
    <xf numFmtId="0" fontId="2" fillId="12" borderId="34" xfId="0" applyFont="1" applyFill="1" applyBorder="1" applyAlignment="1" applyProtection="1">
      <alignment horizontal="left"/>
    </xf>
    <xf numFmtId="0" fontId="1" fillId="5" borderId="40" xfId="0" applyFont="1" applyFill="1" applyBorder="1" applyAlignment="1" applyProtection="1">
      <alignment horizontal="left"/>
    </xf>
    <xf numFmtId="0" fontId="1" fillId="5" borderId="39" xfId="0" applyFont="1" applyFill="1" applyBorder="1" applyAlignment="1" applyProtection="1">
      <alignment horizontal="left"/>
    </xf>
    <xf numFmtId="0" fontId="2" fillId="18" borderId="11" xfId="0" applyFont="1" applyFill="1" applyBorder="1" applyAlignment="1" applyProtection="1">
      <alignment horizontal="center" vertical="center" wrapText="1"/>
    </xf>
    <xf numFmtId="0" fontId="1" fillId="18" borderId="15" xfId="0" applyFont="1" applyFill="1" applyBorder="1" applyAlignment="1" applyProtection="1">
      <alignment horizontal="left" vertical="top" wrapText="1"/>
      <protection locked="0"/>
    </xf>
    <xf numFmtId="0" fontId="1" fillId="18" borderId="17" xfId="0" applyFont="1" applyFill="1" applyBorder="1" applyAlignment="1" applyProtection="1">
      <alignment horizontal="left" vertical="top" wrapText="1"/>
      <protection locked="0"/>
    </xf>
    <xf numFmtId="0" fontId="1" fillId="18" borderId="16" xfId="0" applyFont="1" applyFill="1" applyBorder="1" applyAlignment="1" applyProtection="1">
      <alignment horizontal="left" vertical="top" wrapText="1"/>
      <protection locked="0"/>
    </xf>
    <xf numFmtId="0" fontId="15" fillId="41" borderId="47" xfId="0" applyFont="1" applyFill="1" applyBorder="1" applyAlignment="1" applyProtection="1">
      <alignment horizontal="left" vertical="top" wrapText="1"/>
      <protection locked="0"/>
    </xf>
    <xf numFmtId="0" fontId="15" fillId="41" borderId="5" xfId="0" applyFont="1" applyFill="1" applyBorder="1" applyAlignment="1" applyProtection="1">
      <alignment horizontal="left" vertical="top" wrapText="1"/>
      <protection locked="0"/>
    </xf>
    <xf numFmtId="0" fontId="15" fillId="41" borderId="35" xfId="0" applyFont="1" applyFill="1" applyBorder="1" applyAlignment="1" applyProtection="1">
      <alignment horizontal="left" vertical="top" wrapText="1"/>
      <protection locked="0"/>
    </xf>
    <xf numFmtId="0" fontId="15" fillId="41" borderId="32" xfId="0" applyFont="1" applyFill="1" applyBorder="1" applyAlignment="1" applyProtection="1">
      <alignment horizontal="left" vertical="top" wrapText="1"/>
      <protection locked="0"/>
    </xf>
    <xf numFmtId="0" fontId="15" fillId="41" borderId="0" xfId="0" applyFont="1" applyFill="1" applyBorder="1" applyAlignment="1" applyProtection="1">
      <alignment horizontal="left" vertical="top" wrapText="1"/>
      <protection locked="0"/>
    </xf>
    <xf numFmtId="0" fontId="15" fillId="41" borderId="36" xfId="0" applyFont="1" applyFill="1" applyBorder="1" applyAlignment="1" applyProtection="1">
      <alignment horizontal="left" vertical="top" wrapText="1"/>
      <protection locked="0"/>
    </xf>
    <xf numFmtId="0" fontId="15" fillId="41" borderId="48" xfId="0" applyFont="1" applyFill="1" applyBorder="1" applyAlignment="1" applyProtection="1">
      <alignment horizontal="left" vertical="top" wrapText="1"/>
      <protection locked="0"/>
    </xf>
    <xf numFmtId="0" fontId="15" fillId="41" borderId="6" xfId="0" applyFont="1" applyFill="1" applyBorder="1" applyAlignment="1" applyProtection="1">
      <alignment horizontal="left" vertical="top" wrapText="1"/>
      <protection locked="0"/>
    </xf>
    <xf numFmtId="0" fontId="15" fillId="41" borderId="37" xfId="0" applyFont="1" applyFill="1" applyBorder="1" applyAlignment="1" applyProtection="1">
      <alignment horizontal="left" vertical="top" wrapText="1"/>
      <protection locked="0"/>
    </xf>
    <xf numFmtId="0" fontId="2" fillId="12" borderId="47" xfId="0" applyFont="1" applyFill="1" applyBorder="1" applyAlignment="1" applyProtection="1">
      <alignment horizontal="left"/>
    </xf>
    <xf numFmtId="0" fontId="2" fillId="12" borderId="5" xfId="0" applyFont="1" applyFill="1" applyBorder="1" applyAlignment="1" applyProtection="1">
      <alignment horizontal="left"/>
    </xf>
    <xf numFmtId="0" fontId="2" fillId="12" borderId="35" xfId="0" applyFont="1" applyFill="1" applyBorder="1" applyAlignment="1" applyProtection="1">
      <alignment horizontal="left"/>
    </xf>
    <xf numFmtId="0" fontId="1" fillId="0" borderId="19" xfId="0" applyFont="1" applyFill="1" applyBorder="1" applyAlignment="1" applyProtection="1">
      <protection locked="0"/>
    </xf>
    <xf numFmtId="0" fontId="1" fillId="0" borderId="21" xfId="0" applyFont="1" applyFill="1" applyBorder="1" applyAlignment="1" applyProtection="1">
      <protection locked="0"/>
    </xf>
    <xf numFmtId="0" fontId="2" fillId="12" borderId="0" xfId="0" applyFont="1" applyFill="1" applyBorder="1" applyAlignment="1" applyProtection="1">
      <alignment horizontal="left"/>
    </xf>
    <xf numFmtId="0" fontId="2" fillId="18" borderId="15" xfId="0" applyFont="1" applyFill="1" applyBorder="1" applyAlignment="1" applyProtection="1">
      <alignment horizontal="center" vertical="center" wrapText="1"/>
    </xf>
    <xf numFmtId="0" fontId="2" fillId="18" borderId="17" xfId="0" applyFont="1" applyFill="1" applyBorder="1" applyAlignment="1" applyProtection="1">
      <alignment horizontal="center" vertical="center" wrapText="1"/>
    </xf>
    <xf numFmtId="0" fontId="2" fillId="18" borderId="16" xfId="0" applyFont="1" applyFill="1" applyBorder="1" applyAlignment="1" applyProtection="1">
      <alignment horizontal="center" vertical="center" wrapText="1"/>
    </xf>
    <xf numFmtId="0" fontId="2" fillId="2" borderId="18" xfId="0" applyFont="1" applyFill="1" applyBorder="1" applyAlignment="1" applyProtection="1"/>
    <xf numFmtId="0" fontId="2" fillId="5" borderId="128" xfId="0" applyFont="1" applyFill="1" applyBorder="1" applyAlignment="1" applyProtection="1"/>
    <xf numFmtId="0" fontId="2" fillId="5" borderId="40" xfId="0" applyFont="1" applyFill="1" applyBorder="1" applyAlignment="1" applyProtection="1"/>
    <xf numFmtId="0" fontId="2" fillId="5" borderId="39" xfId="0" applyFont="1" applyFill="1" applyBorder="1" applyAlignment="1" applyProtection="1"/>
    <xf numFmtId="0" fontId="15" fillId="40" borderId="113" xfId="0" applyFont="1" applyFill="1" applyBorder="1" applyAlignment="1" applyProtection="1">
      <alignment horizontal="left" vertical="top" wrapText="1"/>
    </xf>
    <xf numFmtId="0" fontId="15" fillId="40" borderId="168" xfId="0" applyFont="1" applyFill="1" applyBorder="1" applyAlignment="1" applyProtection="1">
      <alignment horizontal="left" vertical="top" wrapText="1"/>
    </xf>
    <xf numFmtId="0" fontId="15" fillId="40" borderId="114" xfId="0" applyFont="1" applyFill="1" applyBorder="1" applyAlignment="1" applyProtection="1">
      <alignment horizontal="left" vertical="top" wrapText="1"/>
    </xf>
    <xf numFmtId="0" fontId="1" fillId="5" borderId="33" xfId="0" applyFont="1" applyFill="1" applyBorder="1" applyAlignment="1" applyProtection="1"/>
    <xf numFmtId="0" fontId="1" fillId="5" borderId="18" xfId="0" applyFont="1" applyFill="1" applyBorder="1" applyAlignment="1" applyProtection="1"/>
    <xf numFmtId="0" fontId="1" fillId="5" borderId="38" xfId="0" applyFont="1" applyFill="1" applyBorder="1" applyAlignment="1" applyProtection="1"/>
    <xf numFmtId="0" fontId="1" fillId="18" borderId="52" xfId="0" applyFont="1" applyFill="1" applyBorder="1" applyAlignment="1" applyProtection="1">
      <alignment horizontal="left" vertical="top" wrapText="1"/>
      <protection locked="0"/>
    </xf>
    <xf numFmtId="0" fontId="1" fillId="18" borderId="46" xfId="0" applyFont="1" applyFill="1" applyBorder="1" applyAlignment="1" applyProtection="1">
      <alignment horizontal="left" vertical="top" wrapText="1"/>
      <protection locked="0"/>
    </xf>
    <xf numFmtId="0" fontId="1" fillId="41" borderId="188" xfId="0" applyFont="1" applyFill="1" applyBorder="1" applyAlignment="1" applyProtection="1">
      <alignment horizontal="left" vertical="top" wrapText="1"/>
      <protection locked="0"/>
    </xf>
    <xf numFmtId="0" fontId="1" fillId="41" borderId="189" xfId="0" applyFont="1" applyFill="1" applyBorder="1" applyAlignment="1" applyProtection="1">
      <alignment horizontal="left" vertical="top" wrapText="1"/>
      <protection locked="0"/>
    </xf>
    <xf numFmtId="0" fontId="1" fillId="41" borderId="190" xfId="0" applyFont="1" applyFill="1" applyBorder="1" applyAlignment="1" applyProtection="1">
      <alignment horizontal="left" vertical="top" wrapText="1"/>
      <protection locked="0"/>
    </xf>
    <xf numFmtId="0" fontId="3" fillId="41" borderId="13" xfId="0" applyFont="1" applyFill="1" applyBorder="1" applyAlignment="1" applyProtection="1">
      <alignment horizontal="left" vertical="top" wrapText="1"/>
      <protection locked="0"/>
    </xf>
    <xf numFmtId="0" fontId="3" fillId="41" borderId="14" xfId="0" applyFont="1" applyFill="1" applyBorder="1" applyAlignment="1" applyProtection="1">
      <alignment horizontal="left" vertical="top" wrapText="1"/>
      <protection locked="0"/>
    </xf>
    <xf numFmtId="0" fontId="3" fillId="41" borderId="12" xfId="0" applyFont="1" applyFill="1" applyBorder="1" applyAlignment="1" applyProtection="1">
      <alignment horizontal="left" vertical="top" wrapText="1"/>
      <protection locked="0"/>
    </xf>
    <xf numFmtId="0" fontId="3" fillId="41" borderId="33" xfId="0" applyFont="1" applyFill="1" applyBorder="1" applyAlignment="1" applyProtection="1">
      <alignment horizontal="left" vertical="top" wrapText="1"/>
      <protection locked="0"/>
    </xf>
    <xf numFmtId="0" fontId="3" fillId="41" borderId="18" xfId="0" applyFont="1" applyFill="1" applyBorder="1" applyAlignment="1" applyProtection="1">
      <alignment horizontal="left" vertical="top" wrapText="1"/>
      <protection locked="0"/>
    </xf>
    <xf numFmtId="0" fontId="3" fillId="41" borderId="38" xfId="0" applyFont="1" applyFill="1" applyBorder="1" applyAlignment="1" applyProtection="1">
      <alignment horizontal="left" vertical="top" wrapText="1"/>
      <protection locked="0"/>
    </xf>
    <xf numFmtId="0" fontId="1" fillId="42" borderId="15" xfId="0" applyFont="1" applyFill="1" applyBorder="1" applyAlignment="1" applyProtection="1">
      <alignment horizontal="left" vertical="top" wrapText="1"/>
      <protection locked="0"/>
    </xf>
    <xf numFmtId="0" fontId="1" fillId="42" borderId="16" xfId="0" applyFont="1" applyFill="1" applyBorder="1" applyAlignment="1" applyProtection="1">
      <alignment horizontal="left" vertical="top" wrapText="1"/>
      <protection locked="0"/>
    </xf>
    <xf numFmtId="0" fontId="1" fillId="42" borderId="17" xfId="0" applyFont="1" applyFill="1" applyBorder="1" applyAlignment="1" applyProtection="1">
      <alignment horizontal="left" vertical="top" wrapText="1"/>
      <protection locked="0"/>
    </xf>
    <xf numFmtId="0" fontId="2" fillId="12" borderId="13" xfId="0" applyFont="1" applyFill="1" applyBorder="1" applyAlignment="1" applyProtection="1">
      <alignment horizontal="left"/>
    </xf>
    <xf numFmtId="0" fontId="2" fillId="12" borderId="14" xfId="0" applyFont="1" applyFill="1" applyBorder="1" applyAlignment="1" applyProtection="1">
      <alignment horizontal="left"/>
    </xf>
    <xf numFmtId="0" fontId="2" fillId="12" borderId="12" xfId="0" applyFont="1" applyFill="1" applyBorder="1" applyAlignment="1" applyProtection="1">
      <alignment horizontal="left"/>
    </xf>
    <xf numFmtId="0" fontId="2" fillId="5" borderId="15" xfId="0" applyFont="1" applyFill="1" applyBorder="1" applyAlignment="1" applyProtection="1">
      <alignment horizontal="left" vertical="top" wrapText="1"/>
      <protection locked="0"/>
    </xf>
    <xf numFmtId="0" fontId="2" fillId="5" borderId="16" xfId="0" applyFont="1" applyFill="1" applyBorder="1" applyAlignment="1" applyProtection="1">
      <alignment horizontal="left" vertical="top" wrapText="1"/>
      <protection locked="0"/>
    </xf>
    <xf numFmtId="0" fontId="2" fillId="5" borderId="17" xfId="0" applyFont="1" applyFill="1" applyBorder="1" applyAlignment="1" applyProtection="1">
      <alignment horizontal="left" vertical="top" wrapText="1"/>
      <protection locked="0"/>
    </xf>
    <xf numFmtId="0" fontId="0" fillId="0" borderId="0" xfId="0" applyFont="1" applyAlignment="1" applyProtection="1">
      <alignment horizontal="center"/>
    </xf>
    <xf numFmtId="0" fontId="1" fillId="41" borderId="128" xfId="0" applyFont="1" applyFill="1" applyBorder="1" applyAlignment="1" applyProtection="1">
      <alignment horizontal="left" vertical="top" wrapText="1"/>
      <protection locked="0"/>
    </xf>
    <xf numFmtId="0" fontId="1" fillId="41" borderId="44" xfId="0" applyFont="1" applyFill="1" applyBorder="1" applyAlignment="1" applyProtection="1">
      <alignment horizontal="left" vertical="top" wrapText="1"/>
      <protection locked="0"/>
    </xf>
    <xf numFmtId="0" fontId="1" fillId="41" borderId="68" xfId="0" applyFont="1" applyFill="1" applyBorder="1" applyAlignment="1" applyProtection="1">
      <alignment horizontal="left" vertical="top" wrapText="1"/>
      <protection locked="0"/>
    </xf>
    <xf numFmtId="0" fontId="1" fillId="41" borderId="44" xfId="0" applyFont="1" applyFill="1" applyBorder="1" applyAlignment="1" applyProtection="1">
      <alignment horizontal="center" vertical="center" wrapText="1"/>
      <protection locked="0"/>
    </xf>
    <xf numFmtId="0" fontId="1" fillId="41" borderId="8" xfId="0" applyFont="1" applyFill="1" applyBorder="1" applyAlignment="1" applyProtection="1">
      <alignment horizontal="center" vertical="center" wrapText="1"/>
      <protection locked="0"/>
    </xf>
    <xf numFmtId="0" fontId="13" fillId="3" borderId="52" xfId="3" applyFill="1" applyBorder="1" applyAlignment="1" applyProtection="1"/>
    <xf numFmtId="0" fontId="13" fillId="3" borderId="53" xfId="3" applyFill="1" applyBorder="1" applyAlignment="1" applyProtection="1"/>
    <xf numFmtId="0" fontId="13" fillId="3" borderId="184" xfId="3" applyFill="1" applyBorder="1" applyAlignment="1" applyProtection="1"/>
    <xf numFmtId="0" fontId="2" fillId="31" borderId="15" xfId="0" applyFont="1" applyFill="1" applyBorder="1" applyAlignment="1" applyProtection="1">
      <alignment horizontal="left"/>
    </xf>
    <xf numFmtId="0" fontId="2" fillId="31" borderId="16" xfId="0" applyFont="1" applyFill="1" applyBorder="1" applyAlignment="1" applyProtection="1">
      <alignment horizontal="left"/>
    </xf>
    <xf numFmtId="0" fontId="2" fillId="31" borderId="17" xfId="0" applyFont="1" applyFill="1" applyBorder="1" applyAlignment="1" applyProtection="1">
      <alignment horizontal="left"/>
    </xf>
    <xf numFmtId="0" fontId="1" fillId="5" borderId="18" xfId="0" applyFont="1" applyFill="1" applyBorder="1" applyAlignment="1" applyProtection="1">
      <alignment horizontal="left"/>
    </xf>
    <xf numFmtId="0" fontId="1" fillId="5" borderId="38" xfId="0" applyFont="1" applyFill="1" applyBorder="1" applyAlignment="1" applyProtection="1">
      <alignment horizontal="left"/>
    </xf>
    <xf numFmtId="0" fontId="2" fillId="2" borderId="6" xfId="0" applyFont="1" applyFill="1" applyBorder="1" applyAlignment="1" applyProtection="1"/>
    <xf numFmtId="164" fontId="1" fillId="0" borderId="19" xfId="0" applyNumberFormat="1" applyFont="1" applyFill="1" applyBorder="1" applyAlignment="1" applyProtection="1">
      <alignment horizontal="left" vertical="top"/>
    </xf>
    <xf numFmtId="164" fontId="1" fillId="0" borderId="20" xfId="0" applyNumberFormat="1" applyFont="1" applyFill="1" applyBorder="1" applyAlignment="1" applyProtection="1">
      <alignment horizontal="left" vertical="top"/>
    </xf>
    <xf numFmtId="164" fontId="1" fillId="0" borderId="21" xfId="0" applyNumberFormat="1" applyFont="1" applyFill="1" applyBorder="1" applyAlignment="1" applyProtection="1">
      <alignment horizontal="left" vertical="top"/>
    </xf>
    <xf numFmtId="164" fontId="1" fillId="0" borderId="22" xfId="0" applyNumberFormat="1" applyFont="1" applyFill="1" applyBorder="1" applyAlignment="1" applyProtection="1">
      <alignment horizontal="left" vertical="top"/>
    </xf>
    <xf numFmtId="164" fontId="1" fillId="0" borderId="23" xfId="0" applyNumberFormat="1" applyFont="1" applyFill="1" applyBorder="1" applyAlignment="1" applyProtection="1">
      <alignment horizontal="left" vertical="top"/>
    </xf>
    <xf numFmtId="164" fontId="1" fillId="0" borderId="24" xfId="0" applyNumberFormat="1" applyFont="1" applyFill="1" applyBorder="1" applyAlignment="1" applyProtection="1">
      <alignment horizontal="left" vertical="top"/>
    </xf>
    <xf numFmtId="164" fontId="1" fillId="0" borderId="25" xfId="0" applyNumberFormat="1" applyFont="1" applyFill="1" applyBorder="1" applyAlignment="1" applyProtection="1">
      <alignment horizontal="left" vertical="top"/>
    </xf>
    <xf numFmtId="164" fontId="1" fillId="0" borderId="26" xfId="0" applyNumberFormat="1" applyFont="1" applyFill="1" applyBorder="1" applyAlignment="1" applyProtection="1">
      <alignment horizontal="left" vertical="top"/>
    </xf>
    <xf numFmtId="164" fontId="1" fillId="0" borderId="27" xfId="0" applyNumberFormat="1" applyFont="1" applyFill="1" applyBorder="1" applyAlignment="1" applyProtection="1">
      <alignment horizontal="left" vertical="top"/>
    </xf>
    <xf numFmtId="164" fontId="1" fillId="22" borderId="15" xfId="0" applyNumberFormat="1" applyFont="1" applyFill="1" applyBorder="1" applyAlignment="1" applyProtection="1">
      <alignment horizontal="left" vertical="top"/>
    </xf>
    <xf numFmtId="164" fontId="1" fillId="22" borderId="16" xfId="0" applyNumberFormat="1" applyFont="1" applyFill="1" applyBorder="1" applyAlignment="1" applyProtection="1">
      <alignment horizontal="left" vertical="top"/>
    </xf>
    <xf numFmtId="164" fontId="1" fillId="22" borderId="17" xfId="0" applyNumberFormat="1" applyFont="1" applyFill="1" applyBorder="1" applyAlignment="1" applyProtection="1">
      <alignment horizontal="left" vertical="top"/>
    </xf>
    <xf numFmtId="0" fontId="41" fillId="0" borderId="0" xfId="0" applyFont="1" applyBorder="1" applyAlignment="1" applyProtection="1">
      <alignment horizontal="center" vertical="center"/>
    </xf>
    <xf numFmtId="0" fontId="41" fillId="0" borderId="18" xfId="0" applyFont="1" applyBorder="1" applyAlignment="1" applyProtection="1">
      <alignment horizontal="center" vertical="center"/>
    </xf>
    <xf numFmtId="164" fontId="11" fillId="24" borderId="32" xfId="0" applyNumberFormat="1" applyFont="1" applyFill="1" applyBorder="1" applyAlignment="1" applyProtection="1">
      <alignment horizontal="center"/>
    </xf>
    <xf numFmtId="164" fontId="11" fillId="24" borderId="0" xfId="0" applyNumberFormat="1" applyFont="1" applyFill="1" applyBorder="1" applyAlignment="1" applyProtection="1">
      <alignment horizontal="center"/>
    </xf>
    <xf numFmtId="164" fontId="11" fillId="24" borderId="36" xfId="0" applyNumberFormat="1" applyFont="1" applyFill="1" applyBorder="1" applyAlignment="1" applyProtection="1">
      <alignment horizontal="center"/>
    </xf>
    <xf numFmtId="164" fontId="2" fillId="6" borderId="10" xfId="0" applyNumberFormat="1" applyFont="1" applyFill="1" applyBorder="1" applyAlignment="1" applyProtection="1">
      <alignment horizontal="left" vertical="top"/>
    </xf>
    <xf numFmtId="164" fontId="41" fillId="18" borderId="32" xfId="0" applyNumberFormat="1" applyFont="1" applyFill="1" applyBorder="1" applyAlignment="1" applyProtection="1">
      <alignment horizontal="center"/>
    </xf>
    <xf numFmtId="164" fontId="41" fillId="18" borderId="0" xfId="0" applyNumberFormat="1" applyFont="1" applyFill="1" applyBorder="1" applyAlignment="1" applyProtection="1">
      <alignment horizontal="center"/>
    </xf>
    <xf numFmtId="164" fontId="41" fillId="18" borderId="36" xfId="0" applyNumberFormat="1" applyFont="1" applyFill="1" applyBorder="1" applyAlignment="1" applyProtection="1">
      <alignment horizontal="center"/>
    </xf>
    <xf numFmtId="0" fontId="9" fillId="0" borderId="0" xfId="0" applyFont="1" applyFill="1" applyBorder="1" applyAlignment="1" applyProtection="1">
      <alignment horizontal="center"/>
    </xf>
    <xf numFmtId="0" fontId="11" fillId="0" borderId="0" xfId="0" applyFont="1" applyBorder="1" applyAlignment="1" applyProtection="1">
      <alignment horizontal="center" vertical="center"/>
    </xf>
    <xf numFmtId="0" fontId="2" fillId="31" borderId="33" xfId="0" applyFont="1" applyFill="1" applyBorder="1" applyAlignment="1" applyProtection="1">
      <alignment horizontal="left"/>
    </xf>
    <xf numFmtId="0" fontId="2" fillId="31" borderId="18" xfId="0" applyFont="1" applyFill="1" applyBorder="1" applyAlignment="1" applyProtection="1">
      <alignment horizontal="left"/>
    </xf>
    <xf numFmtId="0" fontId="2" fillId="31" borderId="38" xfId="0" applyFont="1" applyFill="1" applyBorder="1" applyAlignment="1" applyProtection="1">
      <alignment horizontal="left"/>
    </xf>
    <xf numFmtId="164" fontId="2" fillId="6" borderId="15" xfId="0" applyNumberFormat="1" applyFont="1" applyFill="1" applyBorder="1" applyAlignment="1" applyProtection="1">
      <alignment horizontal="left" vertical="top"/>
    </xf>
    <xf numFmtId="164" fontId="2" fillId="6" borderId="16" xfId="0" applyNumberFormat="1" applyFont="1" applyFill="1" applyBorder="1" applyAlignment="1" applyProtection="1">
      <alignment horizontal="left" vertical="top"/>
    </xf>
    <xf numFmtId="164" fontId="2" fillId="6" borderId="17" xfId="0" applyNumberFormat="1" applyFont="1" applyFill="1" applyBorder="1" applyAlignment="1" applyProtection="1">
      <alignment horizontal="left" vertical="top"/>
    </xf>
    <xf numFmtId="0" fontId="0" fillId="18" borderId="0" xfId="0" applyFont="1" applyFill="1" applyBorder="1" applyAlignment="1" applyProtection="1">
      <alignment horizontal="left" vertical="top" wrapText="1"/>
    </xf>
    <xf numFmtId="0" fontId="9" fillId="18" borderId="0" xfId="0" applyFont="1" applyFill="1" applyBorder="1" applyAlignment="1" applyProtection="1">
      <alignment horizontal="left" vertical="top" wrapText="1"/>
    </xf>
    <xf numFmtId="0" fontId="9" fillId="18" borderId="0" xfId="0" applyFont="1" applyFill="1" applyBorder="1" applyAlignment="1" applyProtection="1">
      <alignment horizontal="center" vertical="top"/>
    </xf>
    <xf numFmtId="0" fontId="25" fillId="18" borderId="0" xfId="0" applyFont="1" applyFill="1" applyBorder="1" applyAlignment="1" applyProtection="1">
      <alignment horizontal="center"/>
    </xf>
    <xf numFmtId="0" fontId="25" fillId="18" borderId="0" xfId="0" applyFont="1" applyFill="1" applyBorder="1" applyAlignment="1" applyProtection="1">
      <alignment horizontal="left"/>
    </xf>
    <xf numFmtId="0" fontId="9" fillId="18" borderId="0" xfId="0" applyFont="1" applyFill="1" applyBorder="1" applyAlignment="1" applyProtection="1">
      <alignment horizontal="center"/>
    </xf>
    <xf numFmtId="164" fontId="1" fillId="0" borderId="13" xfId="0" applyNumberFormat="1" applyFont="1" applyBorder="1" applyAlignment="1" applyProtection="1">
      <alignment horizontal="left" vertical="top" wrapText="1"/>
    </xf>
    <xf numFmtId="164" fontId="1" fillId="0" borderId="14" xfId="0" applyNumberFormat="1" applyFont="1" applyBorder="1" applyAlignment="1" applyProtection="1">
      <alignment horizontal="left" vertical="top" wrapText="1"/>
    </xf>
    <xf numFmtId="164" fontId="1" fillId="0" borderId="12" xfId="0" applyNumberFormat="1" applyFont="1" applyBorder="1" applyAlignment="1" applyProtection="1">
      <alignment horizontal="left" vertical="top" wrapText="1"/>
    </xf>
    <xf numFmtId="164" fontId="1" fillId="0" borderId="191" xfId="0" applyNumberFormat="1" applyFont="1" applyBorder="1" applyAlignment="1" applyProtection="1">
      <alignment horizontal="left" vertical="top" wrapText="1"/>
    </xf>
    <xf numFmtId="164" fontId="1" fillId="0" borderId="192" xfId="0" applyNumberFormat="1" applyFont="1" applyBorder="1" applyAlignment="1" applyProtection="1">
      <alignment horizontal="left" vertical="top" wrapText="1"/>
    </xf>
    <xf numFmtId="164" fontId="1" fillId="0" borderId="193" xfId="0" applyNumberFormat="1" applyFont="1" applyBorder="1" applyAlignment="1" applyProtection="1">
      <alignment horizontal="left" vertical="top" wrapText="1"/>
    </xf>
    <xf numFmtId="164" fontId="1" fillId="0" borderId="194" xfId="0" applyNumberFormat="1" applyFont="1" applyBorder="1" applyAlignment="1" applyProtection="1">
      <alignment horizontal="left" vertical="top" wrapText="1"/>
    </xf>
    <xf numFmtId="164" fontId="1" fillId="0" borderId="195" xfId="0" applyNumberFormat="1" applyFont="1" applyBorder="1" applyAlignment="1" applyProtection="1">
      <alignment horizontal="left" vertical="top" wrapText="1"/>
    </xf>
    <xf numFmtId="164" fontId="1" fillId="0" borderId="196" xfId="0" applyNumberFormat="1" applyFont="1" applyBorder="1" applyAlignment="1" applyProtection="1">
      <alignment horizontal="left" vertical="top" wrapText="1"/>
    </xf>
    <xf numFmtId="164" fontId="1" fillId="0" borderId="32" xfId="0" applyNumberFormat="1" applyFont="1" applyBorder="1" applyAlignment="1" applyProtection="1">
      <alignment horizontal="left" vertical="top" wrapText="1"/>
    </xf>
    <xf numFmtId="164" fontId="1" fillId="0" borderId="0" xfId="0" applyNumberFormat="1" applyFont="1" applyBorder="1" applyAlignment="1" applyProtection="1">
      <alignment horizontal="left" vertical="top" wrapText="1"/>
    </xf>
    <xf numFmtId="164" fontId="1" fillId="0" borderId="36" xfId="0" applyNumberFormat="1" applyFont="1" applyBorder="1" applyAlignment="1" applyProtection="1">
      <alignment horizontal="left" vertical="top" wrapText="1"/>
    </xf>
    <xf numFmtId="164" fontId="1" fillId="0" borderId="33" xfId="0" applyNumberFormat="1" applyFont="1" applyBorder="1" applyAlignment="1" applyProtection="1">
      <alignment horizontal="left" vertical="top" wrapText="1"/>
    </xf>
    <xf numFmtId="164" fontId="1" fillId="0" borderId="18" xfId="0" applyNumberFormat="1" applyFont="1" applyBorder="1" applyAlignment="1" applyProtection="1">
      <alignment horizontal="left" vertical="top" wrapText="1"/>
    </xf>
    <xf numFmtId="164" fontId="1" fillId="0" borderId="38" xfId="0" applyNumberFormat="1" applyFont="1" applyBorder="1" applyAlignment="1" applyProtection="1">
      <alignment horizontal="left" vertical="top" wrapText="1"/>
    </xf>
    <xf numFmtId="0" fontId="25" fillId="18" borderId="0" xfId="0" applyFont="1" applyFill="1" applyBorder="1" applyAlignment="1" applyProtection="1">
      <alignment horizontal="center" vertical="top"/>
    </xf>
    <xf numFmtId="0" fontId="25" fillId="18" borderId="0" xfId="0" applyFont="1" applyFill="1" applyBorder="1" applyAlignment="1" applyProtection="1">
      <alignment horizontal="left" vertical="top"/>
    </xf>
    <xf numFmtId="0" fontId="42"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1" fillId="28" borderId="56" xfId="0" applyFont="1" applyFill="1" applyBorder="1" applyAlignment="1" applyProtection="1">
      <alignment vertical="top" wrapText="1"/>
    </xf>
    <xf numFmtId="0" fontId="15" fillId="28" borderId="56" xfId="0" applyFont="1" applyFill="1" applyBorder="1" applyAlignment="1" applyProtection="1">
      <alignment vertical="top" wrapText="1"/>
    </xf>
    <xf numFmtId="0" fontId="1" fillId="28" borderId="57" xfId="0" applyFont="1" applyFill="1" applyBorder="1" applyAlignment="1" applyProtection="1">
      <alignment vertical="top" wrapText="1"/>
    </xf>
    <xf numFmtId="0" fontId="2" fillId="0" borderId="0" xfId="0" applyFont="1" applyFill="1" applyBorder="1" applyAlignment="1" applyProtection="1">
      <alignment vertical="center"/>
    </xf>
    <xf numFmtId="0" fontId="1" fillId="0" borderId="0" xfId="0" applyFont="1" applyFill="1" applyBorder="1" applyProtection="1"/>
    <xf numFmtId="0" fontId="2" fillId="0" borderId="0" xfId="0" applyFont="1" applyFill="1" applyBorder="1" applyAlignment="1" applyProtection="1"/>
    <xf numFmtId="0" fontId="0" fillId="41" borderId="212" xfId="0" applyFont="1" applyFill="1" applyBorder="1" applyAlignment="1" applyProtection="1">
      <alignment horizontal="left" vertical="top" wrapText="1"/>
      <protection locked="0"/>
    </xf>
    <xf numFmtId="0" fontId="0" fillId="41" borderId="168" xfId="0" applyFont="1" applyFill="1" applyBorder="1" applyAlignment="1" applyProtection="1">
      <alignment horizontal="left" vertical="top" wrapText="1"/>
      <protection locked="0"/>
    </xf>
    <xf numFmtId="0" fontId="0" fillId="41" borderId="208" xfId="0" applyFont="1" applyFill="1" applyBorder="1" applyAlignment="1" applyProtection="1">
      <alignment horizontal="left" vertical="top" wrapText="1"/>
      <protection locked="0"/>
    </xf>
    <xf numFmtId="0" fontId="0" fillId="41" borderId="88" xfId="0" applyFont="1" applyFill="1" applyBorder="1" applyAlignment="1" applyProtection="1">
      <alignment horizontal="center" vertical="top" wrapText="1"/>
      <protection locked="0"/>
    </xf>
    <xf numFmtId="0" fontId="0" fillId="41" borderId="11" xfId="0" applyFont="1" applyFill="1" applyBorder="1" applyAlignment="1" applyProtection="1">
      <alignment horizontal="center" vertical="top" wrapText="1"/>
      <protection locked="0"/>
    </xf>
    <xf numFmtId="0" fontId="0" fillId="41" borderId="83" xfId="0" applyFont="1" applyFill="1" applyBorder="1" applyAlignment="1" applyProtection="1">
      <alignment horizontal="center" vertical="top" wrapText="1"/>
      <protection locked="0"/>
    </xf>
    <xf numFmtId="0" fontId="0" fillId="41" borderId="89" xfId="0" applyFont="1" applyFill="1" applyBorder="1" applyAlignment="1" applyProtection="1">
      <alignment horizontal="left" vertical="top" wrapText="1"/>
      <protection locked="0"/>
    </xf>
    <xf numFmtId="0" fontId="0" fillId="41" borderId="81" xfId="0" applyFont="1" applyFill="1" applyBorder="1" applyAlignment="1" applyProtection="1">
      <alignment horizontal="left" vertical="top" wrapText="1"/>
      <protection locked="0"/>
    </xf>
    <xf numFmtId="0" fontId="0" fillId="41" borderId="84" xfId="0" applyFont="1" applyFill="1" applyBorder="1" applyAlignment="1" applyProtection="1">
      <alignment horizontal="left" vertical="top" wrapText="1"/>
      <protection locked="0"/>
    </xf>
    <xf numFmtId="0" fontId="12" fillId="41" borderId="79" xfId="0" applyFont="1" applyFill="1" applyBorder="1" applyAlignment="1" applyProtection="1">
      <alignment horizontal="center" vertical="center" wrapText="1"/>
      <protection locked="0"/>
    </xf>
    <xf numFmtId="0" fontId="12" fillId="41" borderId="80" xfId="0" applyFont="1" applyFill="1" applyBorder="1" applyAlignment="1" applyProtection="1">
      <alignment horizontal="center" vertical="center" wrapText="1"/>
      <protection locked="0"/>
    </xf>
    <xf numFmtId="0" fontId="12" fillId="41" borderId="82" xfId="0" applyFont="1" applyFill="1" applyBorder="1" applyAlignment="1" applyProtection="1">
      <alignment horizontal="center" vertical="center" wrapText="1"/>
      <protection locked="0"/>
    </xf>
    <xf numFmtId="0" fontId="14" fillId="8" borderId="11" xfId="0" applyFont="1" applyFill="1" applyBorder="1" applyAlignment="1">
      <alignment horizontal="left" vertical="top"/>
    </xf>
    <xf numFmtId="0" fontId="14" fillId="41" borderId="11" xfId="0" applyFont="1" applyFill="1" applyBorder="1" applyAlignment="1" applyProtection="1">
      <alignment horizontal="left" vertical="top" wrapText="1"/>
      <protection locked="0"/>
    </xf>
    <xf numFmtId="0" fontId="37" fillId="40" borderId="13" xfId="0" applyFont="1" applyFill="1" applyBorder="1" applyAlignment="1">
      <alignment horizontal="center"/>
    </xf>
    <xf numFmtId="0" fontId="37" fillId="40" borderId="14" xfId="0" applyFont="1" applyFill="1" applyBorder="1" applyAlignment="1">
      <alignment horizontal="center"/>
    </xf>
    <xf numFmtId="0" fontId="37" fillId="40" borderId="12" xfId="0" applyFont="1" applyFill="1" applyBorder="1" applyAlignment="1">
      <alignment horizontal="center"/>
    </xf>
    <xf numFmtId="0" fontId="37" fillId="40" borderId="33" xfId="0" applyFont="1" applyFill="1" applyBorder="1" applyAlignment="1">
      <alignment horizontal="center"/>
    </xf>
    <xf numFmtId="0" fontId="37" fillId="40" borderId="18" xfId="0" applyFont="1" applyFill="1" applyBorder="1" applyAlignment="1">
      <alignment horizontal="center"/>
    </xf>
    <xf numFmtId="0" fontId="37" fillId="40" borderId="38" xfId="0" applyFont="1" applyFill="1" applyBorder="1" applyAlignment="1">
      <alignment horizontal="center"/>
    </xf>
    <xf numFmtId="0" fontId="0" fillId="41" borderId="150" xfId="0" applyFont="1" applyFill="1" applyBorder="1" applyAlignment="1" applyProtection="1">
      <alignment horizontal="left" vertical="top" wrapText="1"/>
      <protection locked="0"/>
    </xf>
    <xf numFmtId="0" fontId="0" fillId="41" borderId="96" xfId="0" applyFont="1" applyFill="1" applyBorder="1" applyAlignment="1" applyProtection="1">
      <alignment horizontal="left" vertical="top" wrapText="1"/>
      <protection locked="0"/>
    </xf>
    <xf numFmtId="0" fontId="0" fillId="41" borderId="103" xfId="0" applyFont="1" applyFill="1" applyBorder="1" applyAlignment="1" applyProtection="1">
      <alignment horizontal="left" vertical="top" wrapText="1"/>
      <protection locked="0"/>
    </xf>
    <xf numFmtId="0" fontId="14" fillId="8" borderId="10" xfId="0" applyFont="1" applyFill="1" applyBorder="1" applyAlignment="1">
      <alignment horizontal="left" vertical="top"/>
    </xf>
    <xf numFmtId="0" fontId="14" fillId="8" borderId="11" xfId="0" applyFont="1" applyFill="1" applyBorder="1" applyAlignment="1">
      <alignment horizontal="left"/>
    </xf>
    <xf numFmtId="0" fontId="38" fillId="9" borderId="15" xfId="0" applyFont="1" applyFill="1" applyBorder="1" applyAlignment="1">
      <alignment horizontal="center"/>
    </xf>
    <xf numFmtId="0" fontId="38" fillId="9" borderId="16" xfId="0" applyFont="1" applyFill="1" applyBorder="1" applyAlignment="1">
      <alignment horizontal="center"/>
    </xf>
    <xf numFmtId="0" fontId="38" fillId="9" borderId="17" xfId="0" applyFont="1" applyFill="1" applyBorder="1" applyAlignment="1">
      <alignment horizontal="center"/>
    </xf>
    <xf numFmtId="0" fontId="38" fillId="34" borderId="11" xfId="0" applyFont="1" applyFill="1" applyBorder="1" applyAlignment="1">
      <alignment horizontal="center"/>
    </xf>
    <xf numFmtId="0" fontId="14" fillId="24" borderId="129" xfId="0" applyFont="1" applyFill="1" applyBorder="1" applyAlignment="1">
      <alignment horizontal="center" vertical="center" wrapText="1"/>
    </xf>
    <xf numFmtId="0" fontId="14" fillId="24" borderId="130" xfId="0" applyFont="1" applyFill="1" applyBorder="1" applyAlignment="1">
      <alignment horizontal="center" vertical="center" wrapText="1"/>
    </xf>
    <xf numFmtId="0" fontId="14" fillId="24" borderId="131" xfId="0" applyFont="1" applyFill="1" applyBorder="1" applyAlignment="1">
      <alignment horizontal="center" vertical="center" wrapText="1"/>
    </xf>
    <xf numFmtId="0" fontId="14" fillId="24" borderId="152" xfId="0" applyFont="1" applyFill="1" applyBorder="1" applyAlignment="1">
      <alignment horizontal="center" vertical="center" wrapText="1"/>
    </xf>
    <xf numFmtId="0" fontId="14" fillId="24" borderId="105" xfId="0" applyFont="1" applyFill="1" applyBorder="1" applyAlignment="1">
      <alignment horizontal="center" vertical="center" wrapText="1"/>
    </xf>
    <xf numFmtId="0" fontId="14" fillId="24" borderId="107" xfId="0" applyFont="1" applyFill="1" applyBorder="1" applyAlignment="1">
      <alignment horizontal="center" vertical="center" wrapText="1"/>
    </xf>
    <xf numFmtId="0" fontId="14" fillId="24" borderId="137" xfId="0" applyFont="1" applyFill="1" applyBorder="1" applyAlignment="1">
      <alignment horizontal="center" vertical="center" wrapText="1"/>
    </xf>
    <xf numFmtId="0" fontId="14" fillId="24" borderId="138" xfId="0" applyFont="1" applyFill="1" applyBorder="1" applyAlignment="1">
      <alignment horizontal="center" vertical="center" wrapText="1"/>
    </xf>
    <xf numFmtId="0" fontId="14" fillId="24" borderId="139" xfId="0" applyFont="1" applyFill="1" applyBorder="1" applyAlignment="1">
      <alignment horizontal="center" vertical="center" wrapText="1"/>
    </xf>
    <xf numFmtId="0" fontId="14" fillId="0" borderId="151" xfId="0" applyFont="1" applyBorder="1" applyAlignment="1" applyProtection="1">
      <alignment horizontal="center"/>
    </xf>
    <xf numFmtId="0" fontId="14" fillId="0" borderId="211" xfId="0" applyFont="1" applyBorder="1" applyAlignment="1" applyProtection="1">
      <alignment horizontal="center"/>
    </xf>
    <xf numFmtId="0" fontId="53" fillId="0" borderId="168" xfId="0" applyFont="1" applyBorder="1" applyAlignment="1" applyProtection="1">
      <alignment horizontal="center" vertical="center"/>
    </xf>
    <xf numFmtId="0" fontId="56" fillId="0" borderId="168" xfId="0" applyFont="1" applyBorder="1" applyAlignment="1" applyProtection="1">
      <alignment horizontal="center" vertical="center" wrapText="1"/>
    </xf>
    <xf numFmtId="0" fontId="52" fillId="24" borderId="115" xfId="0" applyFont="1" applyFill="1" applyBorder="1" applyAlignment="1" applyProtection="1">
      <alignment horizontal="center" vertical="center" wrapText="1"/>
    </xf>
    <xf numFmtId="0" fontId="52" fillId="24" borderId="111" xfId="0" applyFont="1" applyFill="1" applyBorder="1" applyAlignment="1" applyProtection="1">
      <alignment horizontal="center" vertical="center" wrapText="1"/>
    </xf>
    <xf numFmtId="0" fontId="52" fillId="24" borderId="200" xfId="0" applyFont="1" applyFill="1" applyBorder="1" applyAlignment="1" applyProtection="1">
      <alignment horizontal="center" vertical="center" wrapText="1"/>
    </xf>
    <xf numFmtId="0" fontId="53" fillId="40" borderId="106" xfId="0" applyFont="1" applyFill="1" applyBorder="1" applyAlignment="1" applyProtection="1">
      <alignment horizontal="center" vertical="center"/>
    </xf>
    <xf numFmtId="0" fontId="53" fillId="40" borderId="199" xfId="0" applyFont="1" applyFill="1" applyBorder="1" applyAlignment="1" applyProtection="1">
      <alignment horizontal="center" vertical="center"/>
    </xf>
    <xf numFmtId="0" fontId="48" fillId="43" borderId="14" xfId="0" applyFont="1" applyFill="1" applyBorder="1" applyAlignment="1" applyProtection="1">
      <alignment horizontal="center" vertical="center" wrapText="1"/>
    </xf>
    <xf numFmtId="0" fontId="48" fillId="43" borderId="12" xfId="0" applyFont="1" applyFill="1" applyBorder="1" applyAlignment="1" applyProtection="1">
      <alignment horizontal="center" vertical="center" wrapText="1"/>
    </xf>
    <xf numFmtId="0" fontId="53" fillId="0" borderId="10" xfId="0" applyFont="1" applyBorder="1" applyAlignment="1" applyProtection="1">
      <alignment horizontal="center" vertical="center"/>
    </xf>
    <xf numFmtId="0" fontId="48" fillId="49" borderId="106" xfId="0" applyFont="1" applyFill="1" applyBorder="1" applyAlignment="1" applyProtection="1">
      <alignment horizontal="center" vertical="top" wrapText="1"/>
    </xf>
    <xf numFmtId="0" fontId="48" fillId="49" borderId="199" xfId="0" applyFont="1" applyFill="1" applyBorder="1" applyAlignment="1" applyProtection="1">
      <alignment horizontal="center" vertical="top" wrapText="1"/>
    </xf>
    <xf numFmtId="0" fontId="48" fillId="43" borderId="0" xfId="0" applyFont="1" applyFill="1" applyBorder="1" applyAlignment="1" applyProtection="1">
      <alignment horizontal="center" vertical="center" wrapText="1"/>
    </xf>
    <xf numFmtId="0" fontId="48" fillId="43" borderId="36" xfId="0" applyFont="1" applyFill="1" applyBorder="1" applyAlignment="1" applyProtection="1">
      <alignment horizontal="center" vertical="center" wrapText="1"/>
    </xf>
    <xf numFmtId="0" fontId="14" fillId="0" borderId="111" xfId="0" applyFont="1" applyBorder="1" applyAlignment="1" applyProtection="1">
      <alignment horizontal="center"/>
    </xf>
    <xf numFmtId="0" fontId="14" fillId="0" borderId="200" xfId="0" applyFont="1" applyBorder="1" applyAlignment="1" applyProtection="1">
      <alignment horizontal="center"/>
    </xf>
    <xf numFmtId="0" fontId="52" fillId="24" borderId="116" xfId="0" applyFont="1" applyFill="1" applyBorder="1" applyAlignment="1" applyProtection="1">
      <alignment horizontal="center" vertical="center" wrapText="1"/>
    </xf>
    <xf numFmtId="0" fontId="56" fillId="0" borderId="10" xfId="0" applyFont="1" applyBorder="1" applyAlignment="1" applyProtection="1">
      <alignment horizontal="center" vertical="center" wrapText="1"/>
    </xf>
    <xf numFmtId="0" fontId="53" fillId="0" borderId="168" xfId="0" applyFont="1" applyBorder="1" applyAlignment="1" applyProtection="1">
      <alignment horizontal="center" vertical="center"/>
      <protection locked="0"/>
    </xf>
    <xf numFmtId="0" fontId="60" fillId="18" borderId="55" xfId="0" applyFont="1" applyFill="1" applyBorder="1" applyAlignment="1">
      <alignment horizontal="center" vertical="center"/>
    </xf>
    <xf numFmtId="0" fontId="60" fillId="18" borderId="56" xfId="0" applyFont="1" applyFill="1" applyBorder="1" applyAlignment="1">
      <alignment horizontal="center" vertical="center"/>
    </xf>
    <xf numFmtId="0" fontId="60" fillId="18" borderId="57" xfId="0" applyFont="1" applyFill="1" applyBorder="1" applyAlignment="1">
      <alignment horizontal="center" vertical="center"/>
    </xf>
    <xf numFmtId="0" fontId="52" fillId="49" borderId="115" xfId="0" applyFont="1" applyFill="1" applyBorder="1" applyAlignment="1" applyProtection="1">
      <alignment horizontal="left" vertical="center" wrapText="1"/>
    </xf>
    <xf numFmtId="0" fontId="52" fillId="49" borderId="111" xfId="0" applyFont="1" applyFill="1" applyBorder="1" applyAlignment="1" applyProtection="1">
      <alignment horizontal="left" vertical="center" wrapText="1"/>
    </xf>
    <xf numFmtId="0" fontId="52" fillId="19" borderId="55" xfId="0" applyFont="1" applyFill="1" applyBorder="1" applyAlignment="1" applyProtection="1">
      <alignment horizontal="center" vertical="center" wrapText="1"/>
      <protection locked="0"/>
    </xf>
    <xf numFmtId="0" fontId="52" fillId="19" borderId="56" xfId="0" applyFont="1" applyFill="1" applyBorder="1" applyAlignment="1" applyProtection="1">
      <alignment horizontal="center" vertical="center" wrapText="1"/>
      <protection locked="0"/>
    </xf>
  </cellXfs>
  <cellStyles count="5">
    <cellStyle name="Comma" xfId="4" builtinId="3"/>
    <cellStyle name="ContentsHyperlink" xfId="1"/>
    <cellStyle name="Hyperlink" xfId="3" builtinId="8"/>
    <cellStyle name="Normal" xfId="0" builtinId="0"/>
    <cellStyle name="Percent" xfId="2" builtinId="5"/>
  </cellStyles>
  <dxfs count="8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5" tint="0.59996337778862885"/>
        </patternFill>
      </fill>
    </dxf>
    <dxf>
      <font>
        <b/>
        <i val="0"/>
      </font>
      <fill>
        <patternFill>
          <bgColor rgb="FFFFFF99"/>
        </patternFill>
      </fill>
    </dxf>
    <dxf>
      <font>
        <b/>
        <i val="0"/>
      </font>
      <fill>
        <patternFill>
          <bgColor theme="9" tint="0.39994506668294322"/>
        </patternFill>
      </fill>
    </dxf>
    <dxf>
      <font>
        <b/>
        <i val="0"/>
      </font>
      <fill>
        <patternFill>
          <bgColor rgb="FFFF6464"/>
        </patternFill>
      </fill>
    </dxf>
    <dxf>
      <font>
        <b/>
        <i val="0"/>
      </font>
      <fill>
        <patternFill>
          <bgColor rgb="FFFFFF99"/>
        </patternFill>
      </fill>
    </dxf>
    <dxf>
      <font>
        <b/>
        <i val="0"/>
      </font>
      <fill>
        <patternFill>
          <bgColor theme="9" tint="0.39994506668294322"/>
        </patternFill>
      </fill>
    </dxf>
    <dxf>
      <font>
        <b/>
        <i val="0"/>
      </font>
      <fill>
        <patternFill>
          <bgColor rgb="FFFF6464"/>
        </patternFill>
      </fill>
    </dxf>
    <dxf>
      <fill>
        <patternFill>
          <bgColor theme="0"/>
        </patternFill>
      </fill>
    </dxf>
    <dxf>
      <fill>
        <patternFill>
          <bgColor theme="0"/>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ont>
        <b/>
        <i val="0"/>
      </font>
      <fill>
        <patternFill>
          <bgColor rgb="FFFFFF99"/>
        </patternFill>
      </fill>
    </dxf>
    <dxf>
      <font>
        <b/>
        <i val="0"/>
      </font>
      <fill>
        <patternFill>
          <bgColor theme="9" tint="0.39994506668294322"/>
        </patternFill>
      </fill>
    </dxf>
    <dxf>
      <font>
        <b/>
        <i val="0"/>
      </font>
      <fill>
        <patternFill>
          <bgColor rgb="FFFF6464"/>
        </patternFill>
      </fill>
    </dxf>
    <dxf>
      <font>
        <b/>
        <i val="0"/>
      </font>
      <fill>
        <patternFill>
          <bgColor rgb="FFFFFF99"/>
        </patternFill>
      </fill>
    </dxf>
    <dxf>
      <font>
        <b/>
        <i val="0"/>
      </font>
      <fill>
        <patternFill>
          <bgColor theme="9" tint="0.39994506668294322"/>
        </patternFill>
      </fill>
    </dxf>
    <dxf>
      <font>
        <b/>
        <i val="0"/>
      </font>
      <fill>
        <patternFill>
          <bgColor rgb="FFFF6464"/>
        </patternFill>
      </fill>
    </dxf>
    <dxf>
      <fill>
        <patternFill>
          <bgColor theme="0"/>
        </patternFill>
      </fill>
    </dxf>
    <dxf>
      <fill>
        <patternFill>
          <bgColor theme="0"/>
        </patternFill>
      </fill>
    </dxf>
    <dxf>
      <fill>
        <patternFill>
          <bgColor theme="5" tint="0.79998168889431442"/>
        </patternFill>
      </fill>
    </dxf>
    <dxf>
      <fill>
        <patternFill>
          <bgColor theme="6" tint="0.79998168889431442"/>
        </patternFill>
      </fill>
    </dxf>
    <dxf>
      <font>
        <b/>
        <i val="0"/>
      </font>
      <fill>
        <patternFill>
          <bgColor rgb="FFFFFF99"/>
        </patternFill>
      </fill>
    </dxf>
    <dxf>
      <font>
        <b/>
        <i val="0"/>
      </font>
      <fill>
        <patternFill>
          <bgColor theme="9" tint="0.39994506668294322"/>
        </patternFill>
      </fill>
    </dxf>
    <dxf>
      <font>
        <b/>
        <i val="0"/>
      </font>
      <fill>
        <patternFill>
          <bgColor rgb="FFFF6464"/>
        </patternFill>
      </fill>
    </dxf>
    <dxf>
      <font>
        <b/>
        <i val="0"/>
      </font>
      <fill>
        <patternFill>
          <bgColor rgb="FFFFFF99"/>
        </patternFill>
      </fill>
    </dxf>
    <dxf>
      <font>
        <b/>
        <i val="0"/>
      </font>
      <fill>
        <patternFill>
          <bgColor theme="9" tint="0.39994506668294322"/>
        </patternFill>
      </fill>
    </dxf>
    <dxf>
      <font>
        <b/>
        <i val="0"/>
      </font>
      <fill>
        <patternFill>
          <bgColor rgb="FFFF6464"/>
        </patternFill>
      </fill>
    </dxf>
    <dxf>
      <font>
        <b/>
        <i val="0"/>
      </font>
      <fill>
        <patternFill>
          <bgColor rgb="FFFFFF99"/>
        </patternFill>
      </fill>
    </dxf>
    <dxf>
      <font>
        <b/>
        <i val="0"/>
      </font>
      <fill>
        <patternFill>
          <bgColor theme="9" tint="0.39994506668294322"/>
        </patternFill>
      </fill>
    </dxf>
    <dxf>
      <font>
        <b/>
        <i val="0"/>
      </font>
      <fill>
        <patternFill>
          <bgColor rgb="FFFF6464"/>
        </patternFill>
      </fill>
    </dxf>
    <dxf>
      <fill>
        <patternFill>
          <bgColor rgb="FFFFFF99"/>
        </patternFill>
      </fill>
    </dxf>
    <dxf>
      <fill>
        <patternFill>
          <bgColor theme="9" tint="0.39994506668294322"/>
        </patternFill>
      </fill>
    </dxf>
    <dxf>
      <fill>
        <patternFill>
          <bgColor rgb="FFFF6464"/>
        </patternFill>
      </fill>
    </dxf>
    <dxf>
      <fill>
        <patternFill>
          <bgColor theme="9" tint="0.39994506668294322"/>
        </patternFill>
      </fill>
    </dxf>
    <dxf>
      <fill>
        <patternFill>
          <bgColor rgb="FFFF6464"/>
        </patternFill>
      </fill>
    </dxf>
    <dxf>
      <fill>
        <patternFill>
          <bgColor rgb="FFFFFF9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5" tint="0.79998168889431442"/>
        </patternFill>
      </fill>
    </dxf>
    <dxf>
      <fill>
        <patternFill>
          <bgColor theme="6" tint="0.79998168889431442"/>
        </patternFill>
      </fill>
    </dxf>
    <dxf>
      <fill>
        <patternFill>
          <bgColor theme="0"/>
        </patternFill>
      </fill>
    </dxf>
    <dxf>
      <font>
        <b/>
        <i val="0"/>
      </font>
      <fill>
        <patternFill>
          <bgColor rgb="FFFFFF99"/>
        </patternFill>
      </fill>
    </dxf>
    <dxf>
      <font>
        <b/>
        <i val="0"/>
      </font>
      <fill>
        <patternFill>
          <bgColor theme="9" tint="0.39994506668294322"/>
        </patternFill>
      </fill>
    </dxf>
    <dxf>
      <font>
        <b/>
        <i val="0"/>
      </font>
      <fill>
        <patternFill>
          <bgColor rgb="FFFF6464"/>
        </patternFill>
      </fill>
    </dxf>
    <dxf>
      <fill>
        <patternFill>
          <bgColor theme="0"/>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ont>
        <b/>
        <i val="0"/>
      </font>
      <fill>
        <patternFill>
          <bgColor rgb="FFFFFF99"/>
        </patternFill>
      </fill>
    </dxf>
    <dxf>
      <font>
        <b/>
        <i val="0"/>
      </font>
      <fill>
        <patternFill>
          <bgColor theme="9" tint="0.39994506668294322"/>
        </patternFill>
      </fill>
    </dxf>
    <dxf>
      <font>
        <b/>
        <i val="0"/>
      </font>
      <fill>
        <patternFill>
          <bgColor rgb="FFFF6464"/>
        </patternFill>
      </fill>
    </dxf>
    <dxf>
      <fill>
        <patternFill>
          <bgColor theme="0"/>
        </patternFill>
      </fill>
    </dxf>
    <dxf>
      <fill>
        <patternFill>
          <bgColor theme="5" tint="0.79998168889431442"/>
        </patternFill>
      </fill>
    </dxf>
    <dxf>
      <fill>
        <patternFill>
          <bgColor theme="6" tint="0.79998168889431442"/>
        </patternFill>
      </fill>
    </dxf>
    <dxf>
      <font>
        <b/>
        <i val="0"/>
      </font>
      <fill>
        <patternFill>
          <bgColor rgb="FFFFFF99"/>
        </patternFill>
      </fill>
    </dxf>
    <dxf>
      <font>
        <b/>
        <i val="0"/>
      </font>
      <fill>
        <patternFill>
          <bgColor theme="9" tint="0.39994506668294322"/>
        </patternFill>
      </fill>
    </dxf>
    <dxf>
      <font>
        <b/>
        <i val="0"/>
      </font>
      <fill>
        <patternFill>
          <bgColor rgb="FFFF6464"/>
        </patternFill>
      </fill>
    </dxf>
    <dxf>
      <fill>
        <patternFill>
          <bgColor theme="0"/>
        </patternFill>
      </fill>
    </dxf>
    <dxf>
      <fill>
        <patternFill>
          <bgColor theme="5" tint="0.79998168889431442"/>
        </patternFill>
      </fill>
    </dxf>
    <dxf>
      <fill>
        <patternFill>
          <bgColor theme="6" tint="0.79998168889431442"/>
        </patternFill>
      </fill>
    </dxf>
    <dxf>
      <font>
        <b/>
        <i val="0"/>
      </font>
      <fill>
        <patternFill>
          <bgColor rgb="FFFFFF99"/>
        </patternFill>
      </fill>
    </dxf>
    <dxf>
      <font>
        <b/>
        <i val="0"/>
      </font>
      <fill>
        <patternFill>
          <bgColor theme="9" tint="0.39994506668294322"/>
        </patternFill>
      </fill>
    </dxf>
    <dxf>
      <font>
        <b/>
        <i val="0"/>
      </font>
      <fill>
        <patternFill>
          <bgColor rgb="FFFF6464"/>
        </patternFill>
      </fill>
    </dxf>
    <dxf>
      <fill>
        <patternFill>
          <bgColor theme="5" tint="0.79998168889431442"/>
        </patternFill>
      </fill>
    </dxf>
    <dxf>
      <fill>
        <patternFill>
          <bgColor theme="6" tint="0.79998168889431442"/>
        </patternFill>
      </fill>
    </dxf>
    <dxf>
      <fill>
        <patternFill>
          <bgColor theme="0"/>
        </patternFill>
      </fill>
    </dxf>
    <dxf>
      <fill>
        <patternFill>
          <bgColor theme="5" tint="0.79998168889431442"/>
        </patternFill>
      </fill>
    </dxf>
    <dxf>
      <fill>
        <patternFill>
          <bgColor theme="6" tint="0.79998168889431442"/>
        </patternFill>
      </fill>
    </dxf>
    <dxf>
      <font>
        <b/>
        <i val="0"/>
      </font>
      <fill>
        <patternFill>
          <bgColor rgb="FFFFFF99"/>
        </patternFill>
      </fill>
    </dxf>
    <dxf>
      <font>
        <b/>
        <i val="0"/>
      </font>
      <fill>
        <patternFill>
          <bgColor theme="9" tint="0.39994506668294322"/>
        </patternFill>
      </fill>
    </dxf>
    <dxf>
      <font>
        <b/>
        <i val="0"/>
      </font>
      <fill>
        <patternFill>
          <bgColor rgb="FFFF6464"/>
        </patternFill>
      </fill>
    </dxf>
    <dxf>
      <fill>
        <patternFill>
          <bgColor theme="5" tint="0.79998168889431442"/>
        </patternFill>
      </fill>
    </dxf>
    <dxf>
      <fill>
        <patternFill>
          <bgColor theme="6" tint="0.79998168889431442"/>
        </patternFill>
      </fill>
    </dxf>
    <dxf>
      <fill>
        <patternFill>
          <bgColor theme="0"/>
        </patternFill>
      </fill>
    </dxf>
  </dxfs>
  <tableStyles count="0" defaultTableStyle="TableStyleMedium2" defaultPivotStyle="PivotStyleLight16"/>
  <colors>
    <mruColors>
      <color rgb="FFFFF2CC"/>
      <color rgb="FFFF6464"/>
      <color rgb="FFFF00FF"/>
      <color rgb="FFFFFF99"/>
      <color rgb="FFFF7878"/>
      <color rgb="FFFF8C8C"/>
      <color rgb="FFFF9696"/>
      <color rgb="FFFA9696"/>
      <color rgb="FFC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7402</xdr:colOff>
      <xdr:row>1</xdr:row>
      <xdr:rowOff>0</xdr:rowOff>
    </xdr:from>
    <xdr:to>
      <xdr:col>11</xdr:col>
      <xdr:colOff>10582</xdr:colOff>
      <xdr:row>20</xdr:row>
      <xdr:rowOff>11906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flipH="1">
          <a:off x="8643402" y="243417"/>
          <a:ext cx="4755097" cy="41394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prstClr val="black"/>
              </a:solidFill>
              <a:effectLst/>
              <a:uLnTx/>
              <a:uFillTx/>
              <a:latin typeface="+mn-lt"/>
              <a:ea typeface="+mn-ea"/>
              <a:cs typeface="+mn-cs"/>
            </a:rPr>
            <a:t>DATA ENTRY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Using the county PAYS report or the PAYS Web Tool, enter the youth county level consumption data into the appropriate cell(s).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When your county level rates exceed that of the state, the “county/state comparison” will </a:t>
          </a:r>
          <a:r>
            <a:rPr kumimoji="0" lang="en-US" sz="1100" b="1" i="0" u="sng" strike="noStrike" kern="0" cap="none" spc="0" normalizeH="0" baseline="0" noProof="0">
              <a:ln>
                <a:noFill/>
              </a:ln>
              <a:solidFill>
                <a:prstClr val="black"/>
              </a:solidFill>
              <a:effectLst/>
              <a:uLnTx/>
              <a:uFillTx/>
              <a:latin typeface="+mn-lt"/>
              <a:ea typeface="+mn-ea"/>
              <a:cs typeface="+mn-cs"/>
            </a:rPr>
            <a:t>auto-highlight</a:t>
          </a:r>
          <a:r>
            <a:rPr kumimoji="0" lang="en-US" sz="1100" b="1" i="0" u="none" strike="noStrike" kern="0" cap="none" spc="0" normalizeH="0" baseline="0" noProof="0">
              <a:ln>
                <a:noFill/>
              </a:ln>
              <a:solidFill>
                <a:prstClr val="black"/>
              </a:solidFill>
              <a:effectLst/>
              <a:uLnTx/>
              <a:uFillTx/>
              <a:latin typeface="+mn-lt"/>
              <a:ea typeface="+mn-ea"/>
              <a:cs typeface="+mn-cs"/>
            </a:rPr>
            <a:t> in </a:t>
          </a:r>
          <a:r>
            <a:rPr kumimoji="0" lang="en-US" sz="1100" b="1" i="0" u="none" strike="noStrike" kern="0" cap="none" spc="0" normalizeH="0" baseline="0" noProof="0">
              <a:ln>
                <a:noFill/>
              </a:ln>
              <a:solidFill>
                <a:srgbClr val="FFC000"/>
              </a:solidFill>
              <a:effectLst/>
              <a:uLnTx/>
              <a:uFillTx/>
              <a:latin typeface="+mn-lt"/>
              <a:ea typeface="+mn-ea"/>
              <a:cs typeface="+mn-cs"/>
            </a:rPr>
            <a:t>yellow</a:t>
          </a:r>
          <a:r>
            <a:rPr kumimoji="0" lang="en-US" sz="1100" b="1" i="0" u="none" strike="noStrike" kern="0" cap="none" spc="0" normalizeH="0" baseline="0" noProof="0">
              <a:ln>
                <a:noFill/>
              </a:ln>
              <a:solidFill>
                <a:prstClr val="black"/>
              </a:solidFill>
              <a:effectLst/>
              <a:uLnTx/>
              <a:uFillTx/>
              <a:latin typeface="+mn-lt"/>
              <a:ea typeface="+mn-ea"/>
              <a:cs typeface="+mn-cs"/>
            </a:rPr>
            <a:t> (lower-risk), </a:t>
          </a:r>
          <a:r>
            <a:rPr kumimoji="0" lang="en-US" sz="1100" b="1" i="0" u="none" strike="noStrike" kern="0" cap="none" spc="0" normalizeH="0" baseline="0" noProof="0">
              <a:ln>
                <a:noFill/>
              </a:ln>
              <a:solidFill>
                <a:srgbClr val="F79646">
                  <a:lumMod val="75000"/>
                </a:srgbClr>
              </a:solidFill>
              <a:effectLst/>
              <a:uLnTx/>
              <a:uFillTx/>
              <a:latin typeface="+mn-lt"/>
              <a:ea typeface="+mn-ea"/>
              <a:cs typeface="+mn-cs"/>
            </a:rPr>
            <a:t>orange</a:t>
          </a:r>
          <a:r>
            <a:rPr kumimoji="0" lang="en-US" sz="1100" b="1" i="0" u="none" strike="noStrike" kern="0" cap="none" spc="0" normalizeH="0" baseline="0" noProof="0">
              <a:ln>
                <a:noFill/>
              </a:ln>
              <a:solidFill>
                <a:prstClr val="black"/>
              </a:solidFill>
              <a:effectLst/>
              <a:uLnTx/>
              <a:uFillTx/>
              <a:latin typeface="+mn-lt"/>
              <a:ea typeface="+mn-ea"/>
              <a:cs typeface="+mn-cs"/>
            </a:rPr>
            <a:t> (moderate-risk) or </a:t>
          </a:r>
          <a:r>
            <a:rPr kumimoji="0" lang="en-US" sz="1100" b="1" i="0" u="none" strike="noStrike" kern="0" cap="none" spc="0" normalizeH="0" baseline="0" noProof="0">
              <a:ln>
                <a:noFill/>
              </a:ln>
              <a:solidFill>
                <a:srgbClr val="FF0000"/>
              </a:solidFill>
              <a:effectLst/>
              <a:uLnTx/>
              <a:uFillTx/>
              <a:latin typeface="+mn-lt"/>
              <a:ea typeface="+mn-ea"/>
              <a:cs typeface="+mn-cs"/>
            </a:rPr>
            <a:t>red</a:t>
          </a:r>
          <a:r>
            <a:rPr kumimoji="0" lang="en-US" sz="1100" b="1" i="0" u="none" strike="noStrike" kern="0" cap="none" spc="0" normalizeH="0" baseline="0" noProof="0">
              <a:ln>
                <a:noFill/>
              </a:ln>
              <a:solidFill>
                <a:prstClr val="black"/>
              </a:solidFill>
              <a:effectLst/>
              <a:uLnTx/>
              <a:uFillTx/>
              <a:latin typeface="+mn-lt"/>
              <a:ea typeface="+mn-ea"/>
              <a:cs typeface="+mn-cs"/>
            </a:rPr>
            <a:t> (high-risk) </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1" i="0" u="none" strike="noStrike" kern="0" cap="none" spc="0" normalizeH="0" baseline="0" noProof="0">
              <a:ln>
                <a:noFill/>
              </a:ln>
              <a:solidFill>
                <a:prstClr val="black"/>
              </a:solidFill>
              <a:effectLst/>
              <a:uLnTx/>
              <a:uFillTx/>
              <a:latin typeface="+mn-lt"/>
              <a:ea typeface="+mn-ea"/>
              <a:cs typeface="+mn-cs"/>
            </a:rPr>
            <a:t> on the left</a:t>
          </a:r>
          <a:r>
            <a:rPr kumimoji="0" lang="en-US" sz="1100" b="1" i="0" u="none" strike="noStrike" kern="0" cap="none" spc="0" normalizeH="0" baseline="0" noProof="0">
              <a:ln>
                <a:noFill/>
              </a:ln>
              <a:solidFill>
                <a:srgbClr val="FF00FF"/>
              </a:solidFill>
              <a:effectLst/>
              <a:uLnTx/>
              <a:uFillTx/>
              <a:latin typeface="+mn-lt"/>
              <a:ea typeface="+mn-ea"/>
              <a:cs typeface="+mn-cs"/>
            </a:rPr>
            <a:t>.  </a:t>
          </a:r>
          <a:r>
            <a:rPr kumimoji="0" lang="en-US" sz="1100" b="1" i="1" u="none" strike="noStrike" kern="0" cap="none" spc="0" normalizeH="0" baseline="0" noProof="0">
              <a:ln>
                <a:noFill/>
              </a:ln>
              <a:solidFill>
                <a:srgbClr val="FF00FF"/>
              </a:solidFill>
              <a:effectLst/>
              <a:uLnTx/>
              <a:uFillTx/>
              <a:latin typeface="+mn-lt"/>
              <a:ea typeface="+mn-ea"/>
              <a:cs typeface="+mn-cs"/>
            </a:rPr>
            <a:t>The figure that appears in the "County compared to State" row will indicate how much more or less likely your county is to be experiencing a particular consumption behavior, as compared to the state rate/average. </a:t>
          </a:r>
          <a:r>
            <a:rPr kumimoji="0" lang="en-US" sz="1100" b="1" i="1" u="none" strike="noStrike" kern="0" cap="none" spc="0" normalizeH="0" baseline="0" noProof="0">
              <a:ln>
                <a:noFill/>
              </a:ln>
              <a:solidFill>
                <a:prstClr val="black"/>
              </a:solidFill>
              <a:effectLst/>
              <a:uLnTx/>
              <a:uFillTx/>
              <a:latin typeface="+mn-lt"/>
              <a:ea typeface="+mn-ea"/>
              <a:cs typeface="+mn-cs"/>
            </a:rPr>
            <a:t> </a:t>
          </a:r>
          <a:r>
            <a:rPr kumimoji="0" lang="en-US" sz="1100" b="0" i="1"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When your overall county rate/average is of elevated risk as compared to the state, you are required to </a:t>
          </a:r>
          <a:r>
            <a:rPr kumimoji="0" lang="en-US" sz="1100" b="1" i="0" u="sng" strike="noStrike" kern="0" cap="none" spc="0" normalizeH="0" baseline="0" noProof="0">
              <a:ln>
                <a:noFill/>
              </a:ln>
              <a:solidFill>
                <a:prstClr val="black"/>
              </a:solidFill>
              <a:effectLst/>
              <a:uLnTx/>
              <a:uFillTx/>
              <a:latin typeface="+mn-lt"/>
              <a:ea typeface="+mn-ea"/>
              <a:cs typeface="+mn-cs"/>
            </a:rPr>
            <a:t>enter grade level data </a:t>
          </a:r>
          <a:r>
            <a:rPr kumimoji="0" lang="en-US" sz="1100" b="1" i="0" u="none" strike="noStrike" kern="0" cap="none" spc="0" normalizeH="0" baseline="0" noProof="0">
              <a:ln>
                <a:noFill/>
              </a:ln>
              <a:solidFill>
                <a:prstClr val="black"/>
              </a:solidFill>
              <a:effectLst/>
              <a:uLnTx/>
              <a:uFillTx/>
              <a:latin typeface="+mn-lt"/>
              <a:ea typeface="+mn-ea"/>
              <a:cs typeface="+mn-cs"/>
            </a:rPr>
            <a:t>into the tool to identify the specific grade levels that are most impacting the data.  You are also encouraged to look closely at the trends over time.</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your county has very few consumption behaviors above the state average, you have the flexibility to </a:t>
          </a:r>
          <a:r>
            <a:rPr kumimoji="0" lang="en-US" sz="1100" b="1" i="0" u="sng" strike="noStrike" kern="0" cap="none" spc="0" normalizeH="0" baseline="0" noProof="0">
              <a:ln>
                <a:noFill/>
              </a:ln>
              <a:solidFill>
                <a:prstClr val="black"/>
              </a:solidFill>
              <a:effectLst/>
              <a:uLnTx/>
              <a:uFillTx/>
              <a:latin typeface="+mn-lt"/>
              <a:ea typeface="+mn-ea"/>
              <a:cs typeface="+mn-cs"/>
            </a:rPr>
            <a:t>self-select/highlight </a:t>
          </a:r>
          <a:r>
            <a:rPr kumimoji="0" lang="en-US" sz="1100" b="1" i="0" u="none" strike="noStrike" kern="0" cap="none" spc="0" normalizeH="0" baseline="0" noProof="0">
              <a:ln>
                <a:noFill/>
              </a:ln>
              <a:solidFill>
                <a:prstClr val="black"/>
              </a:solidFill>
              <a:effectLst/>
              <a:uLnTx/>
              <a:uFillTx/>
              <a:latin typeface="+mn-lt"/>
              <a:ea typeface="+mn-ea"/>
              <a:cs typeface="+mn-cs"/>
            </a:rPr>
            <a:t>areas of risk based on your own knowledge and expertise.  A good rule of thumb is to start with those consumptions that are highest overall or impacting the most youth overall within your county.  </a:t>
          </a:r>
        </a:p>
      </xdr:txBody>
    </xdr:sp>
    <xdr:clientData/>
  </xdr:twoCellAnchor>
  <xdr:twoCellAnchor>
    <xdr:from>
      <xdr:col>7</xdr:col>
      <xdr:colOff>10581</xdr:colOff>
      <xdr:row>45</xdr:row>
      <xdr:rowOff>2</xdr:rowOff>
    </xdr:from>
    <xdr:to>
      <xdr:col>11</xdr:col>
      <xdr:colOff>23812</xdr:colOff>
      <xdr:row>57</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8668806" y="9925052"/>
          <a:ext cx="4747156" cy="22859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TEAM DISCUSSION</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Once all consumption data is entered into the appropriate tab(s), your assessment team should begin to work through the questions provided for further discussion in your </a:t>
          </a:r>
          <a:r>
            <a:rPr lang="en-US" sz="1100" b="1" i="1">
              <a:solidFill>
                <a:schemeClr val="dk1"/>
              </a:solidFill>
              <a:effectLst/>
              <a:latin typeface="+mn-lt"/>
              <a:ea typeface="+mn-ea"/>
              <a:cs typeface="+mn-cs"/>
            </a:rPr>
            <a:t>Consumption Discussion Worksheets</a:t>
          </a:r>
          <a:r>
            <a:rPr lang="en-US" sz="1100" b="1">
              <a:solidFill>
                <a:schemeClr val="dk1"/>
              </a:solidFill>
              <a:effectLst/>
              <a:latin typeface="+mn-lt"/>
              <a:ea typeface="+mn-ea"/>
              <a:cs typeface="+mn-cs"/>
            </a:rPr>
            <a:t>.  The questions will advise your team to think about trends over time, subpopulations and/or age groups that are impacting the data, as well as areas where you might need to collect more information via qualitative discussion (ie: Community Conversations).  The final responses from the discussion questions should be entered into the appropriate space available within the excel tool.   Extra space has been provided</a:t>
          </a:r>
          <a:r>
            <a:rPr lang="en-US" sz="1100" b="1" baseline="0">
              <a:solidFill>
                <a:schemeClr val="dk1"/>
              </a:solidFill>
              <a:effectLst/>
              <a:latin typeface="+mn-lt"/>
              <a:ea typeface="+mn-ea"/>
              <a:cs typeface="+mn-cs"/>
            </a:rPr>
            <a:t> if you have other discussion points you would like to share. </a:t>
          </a:r>
          <a:r>
            <a:rPr lang="en-US" sz="1100" b="1">
              <a:solidFill>
                <a:schemeClr val="dk1"/>
              </a:solidFill>
              <a:effectLst/>
              <a:latin typeface="+mn-lt"/>
              <a:ea typeface="+mn-ea"/>
              <a:cs typeface="+mn-cs"/>
            </a:rPr>
            <a:t> </a:t>
          </a:r>
          <a:endParaRPr lang="en-US">
            <a:effectLst/>
          </a:endParaRPr>
        </a:p>
        <a:p>
          <a:endParaRPr lang="en-US">
            <a:effectLst/>
          </a:endParaRPr>
        </a:p>
        <a:p>
          <a:endParaRPr lang="en-US" sz="1100"/>
        </a:p>
      </xdr:txBody>
    </xdr:sp>
    <xdr:clientData/>
  </xdr:twoCellAnchor>
  <xdr:twoCellAnchor>
    <xdr:from>
      <xdr:col>7</xdr:col>
      <xdr:colOff>6616</xdr:colOff>
      <xdr:row>86</xdr:row>
      <xdr:rowOff>187854</xdr:rowOff>
    </xdr:from>
    <xdr:to>
      <xdr:col>11</xdr:col>
      <xdr:colOff>35719</xdr:colOff>
      <xdr:row>92</xdr:row>
      <xdr:rowOff>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8642616" y="18116021"/>
          <a:ext cx="4781020" cy="985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PRIORITIZATION</a:t>
          </a:r>
          <a:r>
            <a:rPr lang="en-US" sz="1100" b="1" u="sng" baseline="0"/>
            <a:t> </a:t>
          </a:r>
          <a:endParaRPr lang="en-US" sz="1100" b="1"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Following thorough discussion, your assessment team should preliminarily select and enter 2 – 3 Youth Consumption behaviors that could be prioritized and tracked for change over time.    </a:t>
          </a:r>
          <a:r>
            <a:rPr lang="en-US" sz="1100" b="1" i="1">
              <a:solidFill>
                <a:schemeClr val="dk1"/>
              </a:solidFill>
              <a:effectLst/>
              <a:latin typeface="+mn-lt"/>
              <a:ea typeface="+mn-ea"/>
              <a:cs typeface="+mn-cs"/>
            </a:rPr>
            <a:t>Before making selections, you will want to consider such things as magnitude, comparison, severity and time-trend(s).</a:t>
          </a:r>
          <a:endParaRPr lang="en-US" sz="1100" b="1">
            <a:solidFill>
              <a:schemeClr val="dk1"/>
            </a:solidFill>
            <a:effectLst/>
            <a:latin typeface="+mn-lt"/>
            <a:ea typeface="+mn-ea"/>
            <a:cs typeface="+mn-cs"/>
          </a:endParaRPr>
        </a:p>
        <a:p>
          <a:endParaRPr lang="en-US" sz="1100"/>
        </a:p>
      </xdr:txBody>
    </xdr:sp>
    <xdr:clientData/>
  </xdr:twoCellAnchor>
  <xdr:twoCellAnchor>
    <xdr:from>
      <xdr:col>7</xdr:col>
      <xdr:colOff>11907</xdr:colOff>
      <xdr:row>92</xdr:row>
      <xdr:rowOff>0</xdr:rowOff>
    </xdr:from>
    <xdr:to>
      <xdr:col>11</xdr:col>
      <xdr:colOff>35719</xdr:colOff>
      <xdr:row>96</xdr:row>
      <xdr:rowOff>11906</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8703470" y="19359563"/>
          <a:ext cx="4750593" cy="833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DATA GAPS</a:t>
          </a:r>
          <a:r>
            <a:rPr lang="en-US" sz="1100" b="1" u="sng" baseline="0">
              <a:solidFill>
                <a:schemeClr val="dk1"/>
              </a:solidFill>
              <a:effectLst/>
              <a:latin typeface="+mn-lt"/>
              <a:ea typeface="+mn-ea"/>
              <a:cs typeface="+mn-cs"/>
            </a:rPr>
            <a:t> </a:t>
          </a:r>
          <a:endParaRPr lang="en-US">
            <a:effectLst/>
          </a:endParaRPr>
        </a:p>
        <a:p>
          <a:pPr eaLnBrk="1" fontAlgn="auto" latinLnBrk="0" hangingPunct="1"/>
          <a:r>
            <a:rPr lang="en-US" sz="1100" b="1" baseline="0">
              <a:solidFill>
                <a:schemeClr val="dk1"/>
              </a:solidFill>
              <a:effectLst/>
              <a:latin typeface="+mn-lt"/>
              <a:ea typeface="+mn-ea"/>
              <a:cs typeface="+mn-cs"/>
            </a:rPr>
            <a:t>Are there data sets you that feel like you're missing or are extremely limited that could be valuable in this category in the future? </a:t>
          </a:r>
          <a:endParaRPr lang="en-US">
            <a:effectLst/>
          </a:endParaRPr>
        </a:p>
      </xdr:txBody>
    </xdr:sp>
    <xdr:clientData/>
  </xdr:twoCellAnchor>
  <xdr:twoCellAnchor>
    <xdr:from>
      <xdr:col>7</xdr:col>
      <xdr:colOff>10583</xdr:colOff>
      <xdr:row>20</xdr:row>
      <xdr:rowOff>10583</xdr:rowOff>
    </xdr:from>
    <xdr:to>
      <xdr:col>11</xdr:col>
      <xdr:colOff>10584</xdr:colOff>
      <xdr:row>23</xdr:row>
      <xdr:rowOff>190500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8646583" y="4381500"/>
          <a:ext cx="4751918" cy="783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baseline="0"/>
            <a:t>ADDITIONAL SPACE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Need</a:t>
          </a:r>
          <a:r>
            <a:rPr lang="en-US" sz="1100" b="1" baseline="0">
              <a:solidFill>
                <a:schemeClr val="dk1"/>
              </a:solidFill>
              <a:effectLst/>
              <a:latin typeface="+mn-lt"/>
              <a:ea typeface="+mn-ea"/>
              <a:cs typeface="+mn-cs"/>
            </a:rPr>
            <a:t> additional space to add localized data? Use the spaces below to add in relevant data that you would like to review. </a:t>
          </a:r>
          <a:endParaRPr lang="en-US" sz="1100" b="1">
            <a:solidFill>
              <a:schemeClr val="dk1"/>
            </a:solidFill>
            <a:effectLst/>
            <a:latin typeface="+mn-lt"/>
            <a:ea typeface="+mn-ea"/>
            <a:cs typeface="+mn-cs"/>
          </a:endParaRP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23812</xdr:colOff>
      <xdr:row>2</xdr:row>
      <xdr:rowOff>142875</xdr:rowOff>
    </xdr:from>
    <xdr:to>
      <xdr:col>12</xdr:col>
      <xdr:colOff>-1</xdr:colOff>
      <xdr:row>11</xdr:row>
      <xdr:rowOff>11906</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3477875" y="702469"/>
          <a:ext cx="4214812" cy="1583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AUTO-HIGHLIGHT</a:t>
          </a:r>
        </a:p>
        <a:p>
          <a:r>
            <a:rPr lang="en-US" sz="1100" b="1"/>
            <a:t>Within this resource page, when a PAYS Risk Factor and/or other PAYS Indicator is at an elevated level as compared to the state (or if it has been self-selected as of risk), it will auto-highlight within the</a:t>
          </a:r>
          <a:r>
            <a:rPr lang="en-US" sz="1100" b="1" baseline="0"/>
            <a:t> grid to the left</a:t>
          </a:r>
          <a:r>
            <a:rPr lang="en-US" sz="1100" b="1"/>
            <a:t>, within its respective category(ies).  This is</a:t>
          </a:r>
          <a:r>
            <a:rPr lang="en-US" sz="1100" b="1" baseline="0"/>
            <a:t> an </a:t>
          </a:r>
          <a:r>
            <a:rPr lang="en-US" sz="1100" b="1"/>
            <a:t>added feature to assist your team in the discussion and prioritization around Contributing Factor </a:t>
          </a:r>
          <a:r>
            <a:rPr lang="en-US" sz="1100" b="1" baseline="0"/>
            <a:t>Categories for your Community Conversations.</a:t>
          </a:r>
          <a:endParaRPr lang="en-US" sz="1100" b="1"/>
        </a:p>
        <a:p>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22412</xdr:colOff>
      <xdr:row>12</xdr:row>
      <xdr:rowOff>33618</xdr:rowOff>
    </xdr:from>
    <xdr:to>
      <xdr:col>2</xdr:col>
      <xdr:colOff>549088</xdr:colOff>
      <xdr:row>15</xdr:row>
      <xdr:rowOff>1</xdr:rowOff>
    </xdr:to>
    <xdr:cxnSp macro="">
      <xdr:nvCxnSpPr>
        <xdr:cNvPr id="43" name="Straight Arrow Connector 42">
          <a:extLst>
            <a:ext uri="{FF2B5EF4-FFF2-40B4-BE49-F238E27FC236}">
              <a16:creationId xmlns:a16="http://schemas.microsoft.com/office/drawing/2014/main" id="{0D72F0FE-2816-4229-A7C2-A9A111E8DA35}"/>
            </a:ext>
          </a:extLst>
        </xdr:cNvPr>
        <xdr:cNvCxnSpPr/>
      </xdr:nvCxnSpPr>
      <xdr:spPr>
        <a:xfrm flipV="1">
          <a:off x="3081618" y="2084294"/>
          <a:ext cx="526676" cy="481854"/>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22</xdr:row>
      <xdr:rowOff>9526</xdr:rowOff>
    </xdr:from>
    <xdr:to>
      <xdr:col>3</xdr:col>
      <xdr:colOff>9525</xdr:colOff>
      <xdr:row>22</xdr:row>
      <xdr:rowOff>9527</xdr:rowOff>
    </xdr:to>
    <xdr:cxnSp macro="">
      <xdr:nvCxnSpPr>
        <xdr:cNvPr id="44" name="Straight Arrow Connector 43">
          <a:extLst>
            <a:ext uri="{FF2B5EF4-FFF2-40B4-BE49-F238E27FC236}">
              <a16:creationId xmlns:a16="http://schemas.microsoft.com/office/drawing/2014/main" id="{52BA43DB-6B88-4100-97A5-7828C924CB7C}"/>
            </a:ext>
          </a:extLst>
        </xdr:cNvPr>
        <xdr:cNvCxnSpPr/>
      </xdr:nvCxnSpPr>
      <xdr:spPr>
        <a:xfrm>
          <a:off x="3059206" y="3035114"/>
          <a:ext cx="614643" cy="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29</xdr:row>
      <xdr:rowOff>19050</xdr:rowOff>
    </xdr:from>
    <xdr:to>
      <xdr:col>2</xdr:col>
      <xdr:colOff>571500</xdr:colOff>
      <xdr:row>30</xdr:row>
      <xdr:rowOff>145677</xdr:rowOff>
    </xdr:to>
    <xdr:cxnSp macro="">
      <xdr:nvCxnSpPr>
        <xdr:cNvPr id="46" name="Straight Arrow Connector 45">
          <a:extLst>
            <a:ext uri="{FF2B5EF4-FFF2-40B4-BE49-F238E27FC236}">
              <a16:creationId xmlns:a16="http://schemas.microsoft.com/office/drawing/2014/main" id="{1A7FC7A2-AB93-43FA-B6A2-12CD64307CA6}"/>
            </a:ext>
          </a:extLst>
        </xdr:cNvPr>
        <xdr:cNvCxnSpPr/>
      </xdr:nvCxnSpPr>
      <xdr:spPr>
        <a:xfrm>
          <a:off x="3068731" y="4781550"/>
          <a:ext cx="561975" cy="28350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20</xdr:row>
      <xdr:rowOff>22411</xdr:rowOff>
    </xdr:from>
    <xdr:to>
      <xdr:col>4</xdr:col>
      <xdr:colOff>526677</xdr:colOff>
      <xdr:row>21</xdr:row>
      <xdr:rowOff>145116</xdr:rowOff>
    </xdr:to>
    <xdr:cxnSp macro="">
      <xdr:nvCxnSpPr>
        <xdr:cNvPr id="50" name="Straight Arrow Connector 49">
          <a:extLst>
            <a:ext uri="{FF2B5EF4-FFF2-40B4-BE49-F238E27FC236}">
              <a16:creationId xmlns:a16="http://schemas.microsoft.com/office/drawing/2014/main" id="{6BDF0D95-677B-4334-A024-BEBBEE139EFC}"/>
            </a:ext>
          </a:extLst>
        </xdr:cNvPr>
        <xdr:cNvCxnSpPr/>
      </xdr:nvCxnSpPr>
      <xdr:spPr>
        <a:xfrm flipV="1">
          <a:off x="6745941" y="3294529"/>
          <a:ext cx="504265" cy="27958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22</xdr:row>
      <xdr:rowOff>21854</xdr:rowOff>
    </xdr:from>
    <xdr:to>
      <xdr:col>4</xdr:col>
      <xdr:colOff>526677</xdr:colOff>
      <xdr:row>24</xdr:row>
      <xdr:rowOff>44824</xdr:rowOff>
    </xdr:to>
    <xdr:cxnSp macro="">
      <xdr:nvCxnSpPr>
        <xdr:cNvPr id="61" name="Straight Arrow Connector 60">
          <a:extLst>
            <a:ext uri="{FF2B5EF4-FFF2-40B4-BE49-F238E27FC236}">
              <a16:creationId xmlns:a16="http://schemas.microsoft.com/office/drawing/2014/main" id="{6BDF0D95-677B-4334-A024-BEBBEE139EFC}"/>
            </a:ext>
          </a:extLst>
        </xdr:cNvPr>
        <xdr:cNvCxnSpPr/>
      </xdr:nvCxnSpPr>
      <xdr:spPr>
        <a:xfrm>
          <a:off x="6745941" y="3607736"/>
          <a:ext cx="504265" cy="33673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xdr:row>
      <xdr:rowOff>89647</xdr:rowOff>
    </xdr:from>
    <xdr:to>
      <xdr:col>4</xdr:col>
      <xdr:colOff>504265</xdr:colOff>
      <xdr:row>8</xdr:row>
      <xdr:rowOff>55469</xdr:rowOff>
    </xdr:to>
    <xdr:cxnSp macro="">
      <xdr:nvCxnSpPr>
        <xdr:cNvPr id="66" name="Straight Arrow Connector 65">
          <a:extLst>
            <a:ext uri="{FF2B5EF4-FFF2-40B4-BE49-F238E27FC236}">
              <a16:creationId xmlns:a16="http://schemas.microsoft.com/office/drawing/2014/main" id="{6BDF0D95-677B-4334-A024-BEBBEE139EFC}"/>
            </a:ext>
          </a:extLst>
        </xdr:cNvPr>
        <xdr:cNvCxnSpPr/>
      </xdr:nvCxnSpPr>
      <xdr:spPr>
        <a:xfrm flipV="1">
          <a:off x="6723529" y="963706"/>
          <a:ext cx="504265" cy="27958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67235</xdr:rowOff>
    </xdr:from>
    <xdr:to>
      <xdr:col>4</xdr:col>
      <xdr:colOff>504265</xdr:colOff>
      <xdr:row>10</xdr:row>
      <xdr:rowOff>90206</xdr:rowOff>
    </xdr:to>
    <xdr:cxnSp macro="">
      <xdr:nvCxnSpPr>
        <xdr:cNvPr id="103" name="Straight Arrow Connector 102">
          <a:extLst>
            <a:ext uri="{FF2B5EF4-FFF2-40B4-BE49-F238E27FC236}">
              <a16:creationId xmlns:a16="http://schemas.microsoft.com/office/drawing/2014/main" id="{6BDF0D95-677B-4334-A024-BEBBEE139EFC}"/>
            </a:ext>
          </a:extLst>
        </xdr:cNvPr>
        <xdr:cNvCxnSpPr/>
      </xdr:nvCxnSpPr>
      <xdr:spPr>
        <a:xfrm>
          <a:off x="6723529" y="1255059"/>
          <a:ext cx="504265" cy="33673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11205</xdr:colOff>
      <xdr:row>34</xdr:row>
      <xdr:rowOff>22411</xdr:rowOff>
    </xdr:from>
    <xdr:to>
      <xdr:col>4</xdr:col>
      <xdr:colOff>515470</xdr:colOff>
      <xdr:row>36</xdr:row>
      <xdr:rowOff>45382</xdr:rowOff>
    </xdr:to>
    <xdr:cxnSp macro="">
      <xdr:nvCxnSpPr>
        <xdr:cNvPr id="104" name="Straight Arrow Connector 103">
          <a:extLst>
            <a:ext uri="{FF2B5EF4-FFF2-40B4-BE49-F238E27FC236}">
              <a16:creationId xmlns:a16="http://schemas.microsoft.com/office/drawing/2014/main" id="{6BDF0D95-677B-4334-A024-BEBBEE139EFC}"/>
            </a:ext>
          </a:extLst>
        </xdr:cNvPr>
        <xdr:cNvCxnSpPr/>
      </xdr:nvCxnSpPr>
      <xdr:spPr>
        <a:xfrm>
          <a:off x="6734734" y="5490882"/>
          <a:ext cx="504265" cy="33673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31</xdr:row>
      <xdr:rowOff>145675</xdr:rowOff>
    </xdr:from>
    <xdr:to>
      <xdr:col>4</xdr:col>
      <xdr:colOff>526677</xdr:colOff>
      <xdr:row>33</xdr:row>
      <xdr:rowOff>111498</xdr:rowOff>
    </xdr:to>
    <xdr:cxnSp macro="">
      <xdr:nvCxnSpPr>
        <xdr:cNvPr id="106" name="Straight Arrow Connector 105">
          <a:extLst>
            <a:ext uri="{FF2B5EF4-FFF2-40B4-BE49-F238E27FC236}">
              <a16:creationId xmlns:a16="http://schemas.microsoft.com/office/drawing/2014/main" id="{6BDF0D95-677B-4334-A024-BEBBEE139EFC}"/>
            </a:ext>
          </a:extLst>
        </xdr:cNvPr>
        <xdr:cNvCxnSpPr/>
      </xdr:nvCxnSpPr>
      <xdr:spPr>
        <a:xfrm flipV="1">
          <a:off x="6745941" y="5143499"/>
          <a:ext cx="504265" cy="27958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22412</xdr:colOff>
      <xdr:row>53</xdr:row>
      <xdr:rowOff>33618</xdr:rowOff>
    </xdr:from>
    <xdr:to>
      <xdr:col>2</xdr:col>
      <xdr:colOff>549088</xdr:colOff>
      <xdr:row>56</xdr:row>
      <xdr:rowOff>1</xdr:rowOff>
    </xdr:to>
    <xdr:cxnSp macro="">
      <xdr:nvCxnSpPr>
        <xdr:cNvPr id="137" name="Straight Arrow Connector 136">
          <a:extLst>
            <a:ext uri="{FF2B5EF4-FFF2-40B4-BE49-F238E27FC236}">
              <a16:creationId xmlns:a16="http://schemas.microsoft.com/office/drawing/2014/main" id="{0D72F0FE-2816-4229-A7C2-A9A111E8DA35}"/>
            </a:ext>
          </a:extLst>
        </xdr:cNvPr>
        <xdr:cNvCxnSpPr/>
      </xdr:nvCxnSpPr>
      <xdr:spPr>
        <a:xfrm flipV="1">
          <a:off x="3081618" y="2084294"/>
          <a:ext cx="526676" cy="481854"/>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63</xdr:row>
      <xdr:rowOff>9526</xdr:rowOff>
    </xdr:from>
    <xdr:to>
      <xdr:col>3</xdr:col>
      <xdr:colOff>9525</xdr:colOff>
      <xdr:row>63</xdr:row>
      <xdr:rowOff>9527</xdr:rowOff>
    </xdr:to>
    <xdr:cxnSp macro="">
      <xdr:nvCxnSpPr>
        <xdr:cNvPr id="138" name="Straight Arrow Connector 137">
          <a:extLst>
            <a:ext uri="{FF2B5EF4-FFF2-40B4-BE49-F238E27FC236}">
              <a16:creationId xmlns:a16="http://schemas.microsoft.com/office/drawing/2014/main" id="{52BA43DB-6B88-4100-97A5-7828C924CB7C}"/>
            </a:ext>
          </a:extLst>
        </xdr:cNvPr>
        <xdr:cNvCxnSpPr/>
      </xdr:nvCxnSpPr>
      <xdr:spPr>
        <a:xfrm>
          <a:off x="3059206" y="3673850"/>
          <a:ext cx="614643" cy="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70</xdr:row>
      <xdr:rowOff>19050</xdr:rowOff>
    </xdr:from>
    <xdr:to>
      <xdr:col>2</xdr:col>
      <xdr:colOff>571500</xdr:colOff>
      <xdr:row>71</xdr:row>
      <xdr:rowOff>145677</xdr:rowOff>
    </xdr:to>
    <xdr:cxnSp macro="">
      <xdr:nvCxnSpPr>
        <xdr:cNvPr id="139" name="Straight Arrow Connector 138">
          <a:extLst>
            <a:ext uri="{FF2B5EF4-FFF2-40B4-BE49-F238E27FC236}">
              <a16:creationId xmlns:a16="http://schemas.microsoft.com/office/drawing/2014/main" id="{1A7FC7A2-AB93-43FA-B6A2-12CD64307CA6}"/>
            </a:ext>
          </a:extLst>
        </xdr:cNvPr>
        <xdr:cNvCxnSpPr/>
      </xdr:nvCxnSpPr>
      <xdr:spPr>
        <a:xfrm>
          <a:off x="3068731" y="4781550"/>
          <a:ext cx="561975" cy="28350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61</xdr:row>
      <xdr:rowOff>22411</xdr:rowOff>
    </xdr:from>
    <xdr:to>
      <xdr:col>4</xdr:col>
      <xdr:colOff>526677</xdr:colOff>
      <xdr:row>62</xdr:row>
      <xdr:rowOff>145116</xdr:rowOff>
    </xdr:to>
    <xdr:cxnSp macro="">
      <xdr:nvCxnSpPr>
        <xdr:cNvPr id="140" name="Straight Arrow Connector 139">
          <a:extLst>
            <a:ext uri="{FF2B5EF4-FFF2-40B4-BE49-F238E27FC236}">
              <a16:creationId xmlns:a16="http://schemas.microsoft.com/office/drawing/2014/main" id="{6BDF0D95-677B-4334-A024-BEBBEE139EFC}"/>
            </a:ext>
          </a:extLst>
        </xdr:cNvPr>
        <xdr:cNvCxnSpPr/>
      </xdr:nvCxnSpPr>
      <xdr:spPr>
        <a:xfrm flipV="1">
          <a:off x="6745941" y="3372970"/>
          <a:ext cx="504265" cy="27958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63</xdr:row>
      <xdr:rowOff>21854</xdr:rowOff>
    </xdr:from>
    <xdr:to>
      <xdr:col>4</xdr:col>
      <xdr:colOff>526677</xdr:colOff>
      <xdr:row>65</xdr:row>
      <xdr:rowOff>44824</xdr:rowOff>
    </xdr:to>
    <xdr:cxnSp macro="">
      <xdr:nvCxnSpPr>
        <xdr:cNvPr id="141" name="Straight Arrow Connector 140">
          <a:extLst>
            <a:ext uri="{FF2B5EF4-FFF2-40B4-BE49-F238E27FC236}">
              <a16:creationId xmlns:a16="http://schemas.microsoft.com/office/drawing/2014/main" id="{6BDF0D95-677B-4334-A024-BEBBEE139EFC}"/>
            </a:ext>
          </a:extLst>
        </xdr:cNvPr>
        <xdr:cNvCxnSpPr/>
      </xdr:nvCxnSpPr>
      <xdr:spPr>
        <a:xfrm>
          <a:off x="6745941" y="3686178"/>
          <a:ext cx="504265" cy="336734"/>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47</xdr:row>
      <xdr:rowOff>89647</xdr:rowOff>
    </xdr:from>
    <xdr:to>
      <xdr:col>4</xdr:col>
      <xdr:colOff>504265</xdr:colOff>
      <xdr:row>49</xdr:row>
      <xdr:rowOff>55469</xdr:rowOff>
    </xdr:to>
    <xdr:cxnSp macro="">
      <xdr:nvCxnSpPr>
        <xdr:cNvPr id="142" name="Straight Arrow Connector 141">
          <a:extLst>
            <a:ext uri="{FF2B5EF4-FFF2-40B4-BE49-F238E27FC236}">
              <a16:creationId xmlns:a16="http://schemas.microsoft.com/office/drawing/2014/main" id="{6BDF0D95-677B-4334-A024-BEBBEE139EFC}"/>
            </a:ext>
          </a:extLst>
        </xdr:cNvPr>
        <xdr:cNvCxnSpPr/>
      </xdr:nvCxnSpPr>
      <xdr:spPr>
        <a:xfrm flipV="1">
          <a:off x="6723529" y="1199029"/>
          <a:ext cx="504265" cy="27958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49</xdr:row>
      <xdr:rowOff>67235</xdr:rowOff>
    </xdr:from>
    <xdr:to>
      <xdr:col>4</xdr:col>
      <xdr:colOff>504265</xdr:colOff>
      <xdr:row>51</xdr:row>
      <xdr:rowOff>90206</xdr:rowOff>
    </xdr:to>
    <xdr:cxnSp macro="">
      <xdr:nvCxnSpPr>
        <xdr:cNvPr id="143" name="Straight Arrow Connector 142">
          <a:extLst>
            <a:ext uri="{FF2B5EF4-FFF2-40B4-BE49-F238E27FC236}">
              <a16:creationId xmlns:a16="http://schemas.microsoft.com/office/drawing/2014/main" id="{6BDF0D95-677B-4334-A024-BEBBEE139EFC}"/>
            </a:ext>
          </a:extLst>
        </xdr:cNvPr>
        <xdr:cNvCxnSpPr/>
      </xdr:nvCxnSpPr>
      <xdr:spPr>
        <a:xfrm>
          <a:off x="6723529" y="1490382"/>
          <a:ext cx="504265" cy="33673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11205</xdr:colOff>
      <xdr:row>75</xdr:row>
      <xdr:rowOff>22411</xdr:rowOff>
    </xdr:from>
    <xdr:to>
      <xdr:col>4</xdr:col>
      <xdr:colOff>515470</xdr:colOff>
      <xdr:row>77</xdr:row>
      <xdr:rowOff>45382</xdr:rowOff>
    </xdr:to>
    <xdr:cxnSp macro="">
      <xdr:nvCxnSpPr>
        <xdr:cNvPr id="144" name="Straight Arrow Connector 143">
          <a:extLst>
            <a:ext uri="{FF2B5EF4-FFF2-40B4-BE49-F238E27FC236}">
              <a16:creationId xmlns:a16="http://schemas.microsoft.com/office/drawing/2014/main" id="{6BDF0D95-677B-4334-A024-BEBBEE139EFC}"/>
            </a:ext>
          </a:extLst>
        </xdr:cNvPr>
        <xdr:cNvCxnSpPr/>
      </xdr:nvCxnSpPr>
      <xdr:spPr>
        <a:xfrm>
          <a:off x="6734734" y="5569323"/>
          <a:ext cx="504265" cy="33673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72</xdr:row>
      <xdr:rowOff>145675</xdr:rowOff>
    </xdr:from>
    <xdr:to>
      <xdr:col>4</xdr:col>
      <xdr:colOff>526677</xdr:colOff>
      <xdr:row>74</xdr:row>
      <xdr:rowOff>111498</xdr:rowOff>
    </xdr:to>
    <xdr:cxnSp macro="">
      <xdr:nvCxnSpPr>
        <xdr:cNvPr id="145" name="Straight Arrow Connector 144">
          <a:extLst>
            <a:ext uri="{FF2B5EF4-FFF2-40B4-BE49-F238E27FC236}">
              <a16:creationId xmlns:a16="http://schemas.microsoft.com/office/drawing/2014/main" id="{6BDF0D95-677B-4334-A024-BEBBEE139EFC}"/>
            </a:ext>
          </a:extLst>
        </xdr:cNvPr>
        <xdr:cNvCxnSpPr/>
      </xdr:nvCxnSpPr>
      <xdr:spPr>
        <a:xfrm flipV="1">
          <a:off x="6745941" y="5221940"/>
          <a:ext cx="504265" cy="27958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22412</xdr:colOff>
      <xdr:row>95</xdr:row>
      <xdr:rowOff>33618</xdr:rowOff>
    </xdr:from>
    <xdr:to>
      <xdr:col>2</xdr:col>
      <xdr:colOff>549088</xdr:colOff>
      <xdr:row>98</xdr:row>
      <xdr:rowOff>1</xdr:rowOff>
    </xdr:to>
    <xdr:cxnSp macro="">
      <xdr:nvCxnSpPr>
        <xdr:cNvPr id="164" name="Straight Arrow Connector 163">
          <a:extLst>
            <a:ext uri="{FF2B5EF4-FFF2-40B4-BE49-F238E27FC236}">
              <a16:creationId xmlns:a16="http://schemas.microsoft.com/office/drawing/2014/main" id="{0D72F0FE-2816-4229-A7C2-A9A111E8DA35}"/>
            </a:ext>
          </a:extLst>
        </xdr:cNvPr>
        <xdr:cNvCxnSpPr/>
      </xdr:nvCxnSpPr>
      <xdr:spPr>
        <a:xfrm flipV="1">
          <a:off x="3081618" y="2084294"/>
          <a:ext cx="526676" cy="481854"/>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105</xdr:row>
      <xdr:rowOff>9526</xdr:rowOff>
    </xdr:from>
    <xdr:to>
      <xdr:col>3</xdr:col>
      <xdr:colOff>9525</xdr:colOff>
      <xdr:row>105</xdr:row>
      <xdr:rowOff>9527</xdr:rowOff>
    </xdr:to>
    <xdr:cxnSp macro="">
      <xdr:nvCxnSpPr>
        <xdr:cNvPr id="165" name="Straight Arrow Connector 164">
          <a:extLst>
            <a:ext uri="{FF2B5EF4-FFF2-40B4-BE49-F238E27FC236}">
              <a16:creationId xmlns:a16="http://schemas.microsoft.com/office/drawing/2014/main" id="{52BA43DB-6B88-4100-97A5-7828C924CB7C}"/>
            </a:ext>
          </a:extLst>
        </xdr:cNvPr>
        <xdr:cNvCxnSpPr/>
      </xdr:nvCxnSpPr>
      <xdr:spPr>
        <a:xfrm>
          <a:off x="3059206" y="3673850"/>
          <a:ext cx="614643" cy="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112</xdr:row>
      <xdr:rowOff>19050</xdr:rowOff>
    </xdr:from>
    <xdr:to>
      <xdr:col>2</xdr:col>
      <xdr:colOff>571500</xdr:colOff>
      <xdr:row>113</xdr:row>
      <xdr:rowOff>145677</xdr:rowOff>
    </xdr:to>
    <xdr:cxnSp macro="">
      <xdr:nvCxnSpPr>
        <xdr:cNvPr id="166" name="Straight Arrow Connector 165">
          <a:extLst>
            <a:ext uri="{FF2B5EF4-FFF2-40B4-BE49-F238E27FC236}">
              <a16:creationId xmlns:a16="http://schemas.microsoft.com/office/drawing/2014/main" id="{1A7FC7A2-AB93-43FA-B6A2-12CD64307CA6}"/>
            </a:ext>
          </a:extLst>
        </xdr:cNvPr>
        <xdr:cNvCxnSpPr/>
      </xdr:nvCxnSpPr>
      <xdr:spPr>
        <a:xfrm>
          <a:off x="3068731" y="4781550"/>
          <a:ext cx="561975" cy="28350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103</xdr:row>
      <xdr:rowOff>22411</xdr:rowOff>
    </xdr:from>
    <xdr:to>
      <xdr:col>4</xdr:col>
      <xdr:colOff>526677</xdr:colOff>
      <xdr:row>104</xdr:row>
      <xdr:rowOff>145116</xdr:rowOff>
    </xdr:to>
    <xdr:cxnSp macro="">
      <xdr:nvCxnSpPr>
        <xdr:cNvPr id="167" name="Straight Arrow Connector 166">
          <a:extLst>
            <a:ext uri="{FF2B5EF4-FFF2-40B4-BE49-F238E27FC236}">
              <a16:creationId xmlns:a16="http://schemas.microsoft.com/office/drawing/2014/main" id="{6BDF0D95-677B-4334-A024-BEBBEE139EFC}"/>
            </a:ext>
          </a:extLst>
        </xdr:cNvPr>
        <xdr:cNvCxnSpPr/>
      </xdr:nvCxnSpPr>
      <xdr:spPr>
        <a:xfrm flipV="1">
          <a:off x="6745941" y="3372970"/>
          <a:ext cx="504265" cy="27958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105</xdr:row>
      <xdr:rowOff>21854</xdr:rowOff>
    </xdr:from>
    <xdr:to>
      <xdr:col>4</xdr:col>
      <xdr:colOff>526677</xdr:colOff>
      <xdr:row>107</xdr:row>
      <xdr:rowOff>44824</xdr:rowOff>
    </xdr:to>
    <xdr:cxnSp macro="">
      <xdr:nvCxnSpPr>
        <xdr:cNvPr id="168" name="Straight Arrow Connector 167">
          <a:extLst>
            <a:ext uri="{FF2B5EF4-FFF2-40B4-BE49-F238E27FC236}">
              <a16:creationId xmlns:a16="http://schemas.microsoft.com/office/drawing/2014/main" id="{6BDF0D95-677B-4334-A024-BEBBEE139EFC}"/>
            </a:ext>
          </a:extLst>
        </xdr:cNvPr>
        <xdr:cNvCxnSpPr/>
      </xdr:nvCxnSpPr>
      <xdr:spPr>
        <a:xfrm>
          <a:off x="6745941" y="3686178"/>
          <a:ext cx="504265" cy="336734"/>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89</xdr:row>
      <xdr:rowOff>89647</xdr:rowOff>
    </xdr:from>
    <xdr:to>
      <xdr:col>4</xdr:col>
      <xdr:colOff>504265</xdr:colOff>
      <xdr:row>91</xdr:row>
      <xdr:rowOff>55469</xdr:rowOff>
    </xdr:to>
    <xdr:cxnSp macro="">
      <xdr:nvCxnSpPr>
        <xdr:cNvPr id="169" name="Straight Arrow Connector 168">
          <a:extLst>
            <a:ext uri="{FF2B5EF4-FFF2-40B4-BE49-F238E27FC236}">
              <a16:creationId xmlns:a16="http://schemas.microsoft.com/office/drawing/2014/main" id="{6BDF0D95-677B-4334-A024-BEBBEE139EFC}"/>
            </a:ext>
          </a:extLst>
        </xdr:cNvPr>
        <xdr:cNvCxnSpPr/>
      </xdr:nvCxnSpPr>
      <xdr:spPr>
        <a:xfrm flipV="1">
          <a:off x="6723529" y="1199029"/>
          <a:ext cx="504265" cy="27958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91</xdr:row>
      <xdr:rowOff>67235</xdr:rowOff>
    </xdr:from>
    <xdr:to>
      <xdr:col>4</xdr:col>
      <xdr:colOff>504265</xdr:colOff>
      <xdr:row>93</xdr:row>
      <xdr:rowOff>90206</xdr:rowOff>
    </xdr:to>
    <xdr:cxnSp macro="">
      <xdr:nvCxnSpPr>
        <xdr:cNvPr id="170" name="Straight Arrow Connector 169">
          <a:extLst>
            <a:ext uri="{FF2B5EF4-FFF2-40B4-BE49-F238E27FC236}">
              <a16:creationId xmlns:a16="http://schemas.microsoft.com/office/drawing/2014/main" id="{6BDF0D95-677B-4334-A024-BEBBEE139EFC}"/>
            </a:ext>
          </a:extLst>
        </xdr:cNvPr>
        <xdr:cNvCxnSpPr/>
      </xdr:nvCxnSpPr>
      <xdr:spPr>
        <a:xfrm>
          <a:off x="6723529" y="1490382"/>
          <a:ext cx="504265" cy="33673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11205</xdr:colOff>
      <xdr:row>117</xdr:row>
      <xdr:rowOff>22411</xdr:rowOff>
    </xdr:from>
    <xdr:to>
      <xdr:col>4</xdr:col>
      <xdr:colOff>515470</xdr:colOff>
      <xdr:row>119</xdr:row>
      <xdr:rowOff>45382</xdr:rowOff>
    </xdr:to>
    <xdr:cxnSp macro="">
      <xdr:nvCxnSpPr>
        <xdr:cNvPr id="171" name="Straight Arrow Connector 170">
          <a:extLst>
            <a:ext uri="{FF2B5EF4-FFF2-40B4-BE49-F238E27FC236}">
              <a16:creationId xmlns:a16="http://schemas.microsoft.com/office/drawing/2014/main" id="{6BDF0D95-677B-4334-A024-BEBBEE139EFC}"/>
            </a:ext>
          </a:extLst>
        </xdr:cNvPr>
        <xdr:cNvCxnSpPr/>
      </xdr:nvCxnSpPr>
      <xdr:spPr>
        <a:xfrm>
          <a:off x="6734734" y="5569323"/>
          <a:ext cx="504265" cy="33673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114</xdr:row>
      <xdr:rowOff>145675</xdr:rowOff>
    </xdr:from>
    <xdr:to>
      <xdr:col>4</xdr:col>
      <xdr:colOff>526677</xdr:colOff>
      <xdr:row>116</xdr:row>
      <xdr:rowOff>111498</xdr:rowOff>
    </xdr:to>
    <xdr:cxnSp macro="">
      <xdr:nvCxnSpPr>
        <xdr:cNvPr id="172" name="Straight Arrow Connector 171">
          <a:extLst>
            <a:ext uri="{FF2B5EF4-FFF2-40B4-BE49-F238E27FC236}">
              <a16:creationId xmlns:a16="http://schemas.microsoft.com/office/drawing/2014/main" id="{6BDF0D95-677B-4334-A024-BEBBEE139EFC}"/>
            </a:ext>
          </a:extLst>
        </xdr:cNvPr>
        <xdr:cNvCxnSpPr/>
      </xdr:nvCxnSpPr>
      <xdr:spPr>
        <a:xfrm flipV="1">
          <a:off x="6745941" y="5221940"/>
          <a:ext cx="504265" cy="27958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22412</xdr:colOff>
      <xdr:row>137</xdr:row>
      <xdr:rowOff>33618</xdr:rowOff>
    </xdr:from>
    <xdr:to>
      <xdr:col>2</xdr:col>
      <xdr:colOff>549088</xdr:colOff>
      <xdr:row>140</xdr:row>
      <xdr:rowOff>1</xdr:rowOff>
    </xdr:to>
    <xdr:cxnSp macro="">
      <xdr:nvCxnSpPr>
        <xdr:cNvPr id="173" name="Straight Arrow Connector 172">
          <a:extLst>
            <a:ext uri="{FF2B5EF4-FFF2-40B4-BE49-F238E27FC236}">
              <a16:creationId xmlns:a16="http://schemas.microsoft.com/office/drawing/2014/main" id="{0D72F0FE-2816-4229-A7C2-A9A111E8DA35}"/>
            </a:ext>
          </a:extLst>
        </xdr:cNvPr>
        <xdr:cNvCxnSpPr/>
      </xdr:nvCxnSpPr>
      <xdr:spPr>
        <a:xfrm flipV="1">
          <a:off x="3081618" y="8639736"/>
          <a:ext cx="526676" cy="48185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147</xdr:row>
      <xdr:rowOff>9526</xdr:rowOff>
    </xdr:from>
    <xdr:to>
      <xdr:col>3</xdr:col>
      <xdr:colOff>9525</xdr:colOff>
      <xdr:row>147</xdr:row>
      <xdr:rowOff>9527</xdr:rowOff>
    </xdr:to>
    <xdr:cxnSp macro="">
      <xdr:nvCxnSpPr>
        <xdr:cNvPr id="174" name="Straight Arrow Connector 173">
          <a:extLst>
            <a:ext uri="{FF2B5EF4-FFF2-40B4-BE49-F238E27FC236}">
              <a16:creationId xmlns:a16="http://schemas.microsoft.com/office/drawing/2014/main" id="{52BA43DB-6B88-4100-97A5-7828C924CB7C}"/>
            </a:ext>
          </a:extLst>
        </xdr:cNvPr>
        <xdr:cNvCxnSpPr/>
      </xdr:nvCxnSpPr>
      <xdr:spPr>
        <a:xfrm>
          <a:off x="3059206" y="10229291"/>
          <a:ext cx="614643" cy="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154</xdr:row>
      <xdr:rowOff>19050</xdr:rowOff>
    </xdr:from>
    <xdr:to>
      <xdr:col>2</xdr:col>
      <xdr:colOff>571500</xdr:colOff>
      <xdr:row>155</xdr:row>
      <xdr:rowOff>145677</xdr:rowOff>
    </xdr:to>
    <xdr:cxnSp macro="">
      <xdr:nvCxnSpPr>
        <xdr:cNvPr id="175" name="Straight Arrow Connector 174">
          <a:extLst>
            <a:ext uri="{FF2B5EF4-FFF2-40B4-BE49-F238E27FC236}">
              <a16:creationId xmlns:a16="http://schemas.microsoft.com/office/drawing/2014/main" id="{1A7FC7A2-AB93-43FA-B6A2-12CD64307CA6}"/>
            </a:ext>
          </a:extLst>
        </xdr:cNvPr>
        <xdr:cNvCxnSpPr/>
      </xdr:nvCxnSpPr>
      <xdr:spPr>
        <a:xfrm>
          <a:off x="3068731" y="11336991"/>
          <a:ext cx="561975" cy="28351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145</xdr:row>
      <xdr:rowOff>22411</xdr:rowOff>
    </xdr:from>
    <xdr:to>
      <xdr:col>4</xdr:col>
      <xdr:colOff>526677</xdr:colOff>
      <xdr:row>146</xdr:row>
      <xdr:rowOff>145116</xdr:rowOff>
    </xdr:to>
    <xdr:cxnSp macro="">
      <xdr:nvCxnSpPr>
        <xdr:cNvPr id="176" name="Straight Arrow Connector 175">
          <a:extLst>
            <a:ext uri="{FF2B5EF4-FFF2-40B4-BE49-F238E27FC236}">
              <a16:creationId xmlns:a16="http://schemas.microsoft.com/office/drawing/2014/main" id="{6BDF0D95-677B-4334-A024-BEBBEE139EFC}"/>
            </a:ext>
          </a:extLst>
        </xdr:cNvPr>
        <xdr:cNvCxnSpPr/>
      </xdr:nvCxnSpPr>
      <xdr:spPr>
        <a:xfrm flipV="1">
          <a:off x="6745941" y="9928411"/>
          <a:ext cx="504265" cy="27958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147</xdr:row>
      <xdr:rowOff>21854</xdr:rowOff>
    </xdr:from>
    <xdr:to>
      <xdr:col>4</xdr:col>
      <xdr:colOff>526677</xdr:colOff>
      <xdr:row>149</xdr:row>
      <xdr:rowOff>44824</xdr:rowOff>
    </xdr:to>
    <xdr:cxnSp macro="">
      <xdr:nvCxnSpPr>
        <xdr:cNvPr id="177" name="Straight Arrow Connector 176">
          <a:extLst>
            <a:ext uri="{FF2B5EF4-FFF2-40B4-BE49-F238E27FC236}">
              <a16:creationId xmlns:a16="http://schemas.microsoft.com/office/drawing/2014/main" id="{6BDF0D95-677B-4334-A024-BEBBEE139EFC}"/>
            </a:ext>
          </a:extLst>
        </xdr:cNvPr>
        <xdr:cNvCxnSpPr/>
      </xdr:nvCxnSpPr>
      <xdr:spPr>
        <a:xfrm>
          <a:off x="6745941" y="10241619"/>
          <a:ext cx="504265" cy="336734"/>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131</xdr:row>
      <xdr:rowOff>89647</xdr:rowOff>
    </xdr:from>
    <xdr:to>
      <xdr:col>4</xdr:col>
      <xdr:colOff>504265</xdr:colOff>
      <xdr:row>133</xdr:row>
      <xdr:rowOff>55469</xdr:rowOff>
    </xdr:to>
    <xdr:cxnSp macro="">
      <xdr:nvCxnSpPr>
        <xdr:cNvPr id="178" name="Straight Arrow Connector 177">
          <a:extLst>
            <a:ext uri="{FF2B5EF4-FFF2-40B4-BE49-F238E27FC236}">
              <a16:creationId xmlns:a16="http://schemas.microsoft.com/office/drawing/2014/main" id="{6BDF0D95-677B-4334-A024-BEBBEE139EFC}"/>
            </a:ext>
          </a:extLst>
        </xdr:cNvPr>
        <xdr:cNvCxnSpPr/>
      </xdr:nvCxnSpPr>
      <xdr:spPr>
        <a:xfrm flipV="1">
          <a:off x="6723529" y="7754471"/>
          <a:ext cx="504265" cy="27958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133</xdr:row>
      <xdr:rowOff>67235</xdr:rowOff>
    </xdr:from>
    <xdr:to>
      <xdr:col>4</xdr:col>
      <xdr:colOff>504265</xdr:colOff>
      <xdr:row>135</xdr:row>
      <xdr:rowOff>90206</xdr:rowOff>
    </xdr:to>
    <xdr:cxnSp macro="">
      <xdr:nvCxnSpPr>
        <xdr:cNvPr id="179" name="Straight Arrow Connector 178">
          <a:extLst>
            <a:ext uri="{FF2B5EF4-FFF2-40B4-BE49-F238E27FC236}">
              <a16:creationId xmlns:a16="http://schemas.microsoft.com/office/drawing/2014/main" id="{6BDF0D95-677B-4334-A024-BEBBEE139EFC}"/>
            </a:ext>
          </a:extLst>
        </xdr:cNvPr>
        <xdr:cNvCxnSpPr/>
      </xdr:nvCxnSpPr>
      <xdr:spPr>
        <a:xfrm>
          <a:off x="6723529" y="8045823"/>
          <a:ext cx="504265" cy="33673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11205</xdr:colOff>
      <xdr:row>159</xdr:row>
      <xdr:rowOff>22411</xdr:rowOff>
    </xdr:from>
    <xdr:to>
      <xdr:col>4</xdr:col>
      <xdr:colOff>515470</xdr:colOff>
      <xdr:row>161</xdr:row>
      <xdr:rowOff>45382</xdr:rowOff>
    </xdr:to>
    <xdr:cxnSp macro="">
      <xdr:nvCxnSpPr>
        <xdr:cNvPr id="180" name="Straight Arrow Connector 179">
          <a:extLst>
            <a:ext uri="{FF2B5EF4-FFF2-40B4-BE49-F238E27FC236}">
              <a16:creationId xmlns:a16="http://schemas.microsoft.com/office/drawing/2014/main" id="{6BDF0D95-677B-4334-A024-BEBBEE139EFC}"/>
            </a:ext>
          </a:extLst>
        </xdr:cNvPr>
        <xdr:cNvCxnSpPr/>
      </xdr:nvCxnSpPr>
      <xdr:spPr>
        <a:xfrm>
          <a:off x="6734734" y="12124764"/>
          <a:ext cx="504265" cy="33673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156</xdr:row>
      <xdr:rowOff>145675</xdr:rowOff>
    </xdr:from>
    <xdr:to>
      <xdr:col>4</xdr:col>
      <xdr:colOff>526677</xdr:colOff>
      <xdr:row>158</xdr:row>
      <xdr:rowOff>111498</xdr:rowOff>
    </xdr:to>
    <xdr:cxnSp macro="">
      <xdr:nvCxnSpPr>
        <xdr:cNvPr id="181" name="Straight Arrow Connector 180">
          <a:extLst>
            <a:ext uri="{FF2B5EF4-FFF2-40B4-BE49-F238E27FC236}">
              <a16:creationId xmlns:a16="http://schemas.microsoft.com/office/drawing/2014/main" id="{6BDF0D95-677B-4334-A024-BEBBEE139EFC}"/>
            </a:ext>
          </a:extLst>
        </xdr:cNvPr>
        <xdr:cNvCxnSpPr/>
      </xdr:nvCxnSpPr>
      <xdr:spPr>
        <a:xfrm flipV="1">
          <a:off x="6745941" y="11777381"/>
          <a:ext cx="504265" cy="27958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22412</xdr:colOff>
      <xdr:row>179</xdr:row>
      <xdr:rowOff>33618</xdr:rowOff>
    </xdr:from>
    <xdr:to>
      <xdr:col>2</xdr:col>
      <xdr:colOff>549088</xdr:colOff>
      <xdr:row>182</xdr:row>
      <xdr:rowOff>1</xdr:rowOff>
    </xdr:to>
    <xdr:cxnSp macro="">
      <xdr:nvCxnSpPr>
        <xdr:cNvPr id="200" name="Straight Arrow Connector 199">
          <a:extLst>
            <a:ext uri="{FF2B5EF4-FFF2-40B4-BE49-F238E27FC236}">
              <a16:creationId xmlns:a16="http://schemas.microsoft.com/office/drawing/2014/main" id="{0D72F0FE-2816-4229-A7C2-A9A111E8DA35}"/>
            </a:ext>
          </a:extLst>
        </xdr:cNvPr>
        <xdr:cNvCxnSpPr/>
      </xdr:nvCxnSpPr>
      <xdr:spPr>
        <a:xfrm flipV="1">
          <a:off x="3081618" y="2084294"/>
          <a:ext cx="526676" cy="481854"/>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189</xdr:row>
      <xdr:rowOff>9526</xdr:rowOff>
    </xdr:from>
    <xdr:to>
      <xdr:col>3</xdr:col>
      <xdr:colOff>9525</xdr:colOff>
      <xdr:row>189</xdr:row>
      <xdr:rowOff>9527</xdr:rowOff>
    </xdr:to>
    <xdr:cxnSp macro="">
      <xdr:nvCxnSpPr>
        <xdr:cNvPr id="201" name="Straight Arrow Connector 200">
          <a:extLst>
            <a:ext uri="{FF2B5EF4-FFF2-40B4-BE49-F238E27FC236}">
              <a16:creationId xmlns:a16="http://schemas.microsoft.com/office/drawing/2014/main" id="{52BA43DB-6B88-4100-97A5-7828C924CB7C}"/>
            </a:ext>
          </a:extLst>
        </xdr:cNvPr>
        <xdr:cNvCxnSpPr/>
      </xdr:nvCxnSpPr>
      <xdr:spPr>
        <a:xfrm>
          <a:off x="3059206" y="3673850"/>
          <a:ext cx="614643" cy="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196</xdr:row>
      <xdr:rowOff>19050</xdr:rowOff>
    </xdr:from>
    <xdr:to>
      <xdr:col>2</xdr:col>
      <xdr:colOff>571500</xdr:colOff>
      <xdr:row>197</xdr:row>
      <xdr:rowOff>145677</xdr:rowOff>
    </xdr:to>
    <xdr:cxnSp macro="">
      <xdr:nvCxnSpPr>
        <xdr:cNvPr id="202" name="Straight Arrow Connector 201">
          <a:extLst>
            <a:ext uri="{FF2B5EF4-FFF2-40B4-BE49-F238E27FC236}">
              <a16:creationId xmlns:a16="http://schemas.microsoft.com/office/drawing/2014/main" id="{1A7FC7A2-AB93-43FA-B6A2-12CD64307CA6}"/>
            </a:ext>
          </a:extLst>
        </xdr:cNvPr>
        <xdr:cNvCxnSpPr/>
      </xdr:nvCxnSpPr>
      <xdr:spPr>
        <a:xfrm>
          <a:off x="3068731" y="4781550"/>
          <a:ext cx="561975" cy="28350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187</xdr:row>
      <xdr:rowOff>22411</xdr:rowOff>
    </xdr:from>
    <xdr:to>
      <xdr:col>4</xdr:col>
      <xdr:colOff>526677</xdr:colOff>
      <xdr:row>188</xdr:row>
      <xdr:rowOff>145116</xdr:rowOff>
    </xdr:to>
    <xdr:cxnSp macro="">
      <xdr:nvCxnSpPr>
        <xdr:cNvPr id="203" name="Straight Arrow Connector 202">
          <a:extLst>
            <a:ext uri="{FF2B5EF4-FFF2-40B4-BE49-F238E27FC236}">
              <a16:creationId xmlns:a16="http://schemas.microsoft.com/office/drawing/2014/main" id="{6BDF0D95-677B-4334-A024-BEBBEE139EFC}"/>
            </a:ext>
          </a:extLst>
        </xdr:cNvPr>
        <xdr:cNvCxnSpPr/>
      </xdr:nvCxnSpPr>
      <xdr:spPr>
        <a:xfrm flipV="1">
          <a:off x="6745941" y="3372970"/>
          <a:ext cx="504265" cy="27958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189</xdr:row>
      <xdr:rowOff>21854</xdr:rowOff>
    </xdr:from>
    <xdr:to>
      <xdr:col>4</xdr:col>
      <xdr:colOff>526677</xdr:colOff>
      <xdr:row>191</xdr:row>
      <xdr:rowOff>44824</xdr:rowOff>
    </xdr:to>
    <xdr:cxnSp macro="">
      <xdr:nvCxnSpPr>
        <xdr:cNvPr id="204" name="Straight Arrow Connector 203">
          <a:extLst>
            <a:ext uri="{FF2B5EF4-FFF2-40B4-BE49-F238E27FC236}">
              <a16:creationId xmlns:a16="http://schemas.microsoft.com/office/drawing/2014/main" id="{6BDF0D95-677B-4334-A024-BEBBEE139EFC}"/>
            </a:ext>
          </a:extLst>
        </xdr:cNvPr>
        <xdr:cNvCxnSpPr/>
      </xdr:nvCxnSpPr>
      <xdr:spPr>
        <a:xfrm>
          <a:off x="6745941" y="3686178"/>
          <a:ext cx="504265" cy="336734"/>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173</xdr:row>
      <xdr:rowOff>89647</xdr:rowOff>
    </xdr:from>
    <xdr:to>
      <xdr:col>4</xdr:col>
      <xdr:colOff>504265</xdr:colOff>
      <xdr:row>175</xdr:row>
      <xdr:rowOff>55469</xdr:rowOff>
    </xdr:to>
    <xdr:cxnSp macro="">
      <xdr:nvCxnSpPr>
        <xdr:cNvPr id="205" name="Straight Arrow Connector 204">
          <a:extLst>
            <a:ext uri="{FF2B5EF4-FFF2-40B4-BE49-F238E27FC236}">
              <a16:creationId xmlns:a16="http://schemas.microsoft.com/office/drawing/2014/main" id="{6BDF0D95-677B-4334-A024-BEBBEE139EFC}"/>
            </a:ext>
          </a:extLst>
        </xdr:cNvPr>
        <xdr:cNvCxnSpPr/>
      </xdr:nvCxnSpPr>
      <xdr:spPr>
        <a:xfrm flipV="1">
          <a:off x="6723529" y="1199029"/>
          <a:ext cx="504265" cy="27958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175</xdr:row>
      <xdr:rowOff>67235</xdr:rowOff>
    </xdr:from>
    <xdr:to>
      <xdr:col>4</xdr:col>
      <xdr:colOff>504265</xdr:colOff>
      <xdr:row>177</xdr:row>
      <xdr:rowOff>90206</xdr:rowOff>
    </xdr:to>
    <xdr:cxnSp macro="">
      <xdr:nvCxnSpPr>
        <xdr:cNvPr id="206" name="Straight Arrow Connector 205">
          <a:extLst>
            <a:ext uri="{FF2B5EF4-FFF2-40B4-BE49-F238E27FC236}">
              <a16:creationId xmlns:a16="http://schemas.microsoft.com/office/drawing/2014/main" id="{6BDF0D95-677B-4334-A024-BEBBEE139EFC}"/>
            </a:ext>
          </a:extLst>
        </xdr:cNvPr>
        <xdr:cNvCxnSpPr/>
      </xdr:nvCxnSpPr>
      <xdr:spPr>
        <a:xfrm>
          <a:off x="6723529" y="1490382"/>
          <a:ext cx="504265" cy="33673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11205</xdr:colOff>
      <xdr:row>201</xdr:row>
      <xdr:rowOff>22411</xdr:rowOff>
    </xdr:from>
    <xdr:to>
      <xdr:col>4</xdr:col>
      <xdr:colOff>515470</xdr:colOff>
      <xdr:row>203</xdr:row>
      <xdr:rowOff>45382</xdr:rowOff>
    </xdr:to>
    <xdr:cxnSp macro="">
      <xdr:nvCxnSpPr>
        <xdr:cNvPr id="207" name="Straight Arrow Connector 206">
          <a:extLst>
            <a:ext uri="{FF2B5EF4-FFF2-40B4-BE49-F238E27FC236}">
              <a16:creationId xmlns:a16="http://schemas.microsoft.com/office/drawing/2014/main" id="{6BDF0D95-677B-4334-A024-BEBBEE139EFC}"/>
            </a:ext>
          </a:extLst>
        </xdr:cNvPr>
        <xdr:cNvCxnSpPr/>
      </xdr:nvCxnSpPr>
      <xdr:spPr>
        <a:xfrm>
          <a:off x="6734734" y="5569323"/>
          <a:ext cx="504265" cy="33673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198</xdr:row>
      <xdr:rowOff>145675</xdr:rowOff>
    </xdr:from>
    <xdr:to>
      <xdr:col>4</xdr:col>
      <xdr:colOff>526677</xdr:colOff>
      <xdr:row>200</xdr:row>
      <xdr:rowOff>111498</xdr:rowOff>
    </xdr:to>
    <xdr:cxnSp macro="">
      <xdr:nvCxnSpPr>
        <xdr:cNvPr id="208" name="Straight Arrow Connector 207">
          <a:extLst>
            <a:ext uri="{FF2B5EF4-FFF2-40B4-BE49-F238E27FC236}">
              <a16:creationId xmlns:a16="http://schemas.microsoft.com/office/drawing/2014/main" id="{6BDF0D95-677B-4334-A024-BEBBEE139EFC}"/>
            </a:ext>
          </a:extLst>
        </xdr:cNvPr>
        <xdr:cNvCxnSpPr/>
      </xdr:nvCxnSpPr>
      <xdr:spPr>
        <a:xfrm flipV="1">
          <a:off x="6745941" y="5221940"/>
          <a:ext cx="504265" cy="27958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22412</xdr:colOff>
      <xdr:row>221</xdr:row>
      <xdr:rowOff>33618</xdr:rowOff>
    </xdr:from>
    <xdr:to>
      <xdr:col>2</xdr:col>
      <xdr:colOff>549088</xdr:colOff>
      <xdr:row>224</xdr:row>
      <xdr:rowOff>1</xdr:rowOff>
    </xdr:to>
    <xdr:cxnSp macro="">
      <xdr:nvCxnSpPr>
        <xdr:cNvPr id="209" name="Straight Arrow Connector 208">
          <a:extLst>
            <a:ext uri="{FF2B5EF4-FFF2-40B4-BE49-F238E27FC236}">
              <a16:creationId xmlns:a16="http://schemas.microsoft.com/office/drawing/2014/main" id="{0D72F0FE-2816-4229-A7C2-A9A111E8DA35}"/>
            </a:ext>
          </a:extLst>
        </xdr:cNvPr>
        <xdr:cNvCxnSpPr/>
      </xdr:nvCxnSpPr>
      <xdr:spPr>
        <a:xfrm flipV="1">
          <a:off x="3081618" y="8639736"/>
          <a:ext cx="526676" cy="48185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231</xdr:row>
      <xdr:rowOff>9526</xdr:rowOff>
    </xdr:from>
    <xdr:to>
      <xdr:col>3</xdr:col>
      <xdr:colOff>9525</xdr:colOff>
      <xdr:row>231</xdr:row>
      <xdr:rowOff>9527</xdr:rowOff>
    </xdr:to>
    <xdr:cxnSp macro="">
      <xdr:nvCxnSpPr>
        <xdr:cNvPr id="210" name="Straight Arrow Connector 209">
          <a:extLst>
            <a:ext uri="{FF2B5EF4-FFF2-40B4-BE49-F238E27FC236}">
              <a16:creationId xmlns:a16="http://schemas.microsoft.com/office/drawing/2014/main" id="{52BA43DB-6B88-4100-97A5-7828C924CB7C}"/>
            </a:ext>
          </a:extLst>
        </xdr:cNvPr>
        <xdr:cNvCxnSpPr/>
      </xdr:nvCxnSpPr>
      <xdr:spPr>
        <a:xfrm>
          <a:off x="3059206" y="10229291"/>
          <a:ext cx="614643" cy="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238</xdr:row>
      <xdr:rowOff>19050</xdr:rowOff>
    </xdr:from>
    <xdr:to>
      <xdr:col>2</xdr:col>
      <xdr:colOff>571500</xdr:colOff>
      <xdr:row>239</xdr:row>
      <xdr:rowOff>145677</xdr:rowOff>
    </xdr:to>
    <xdr:cxnSp macro="">
      <xdr:nvCxnSpPr>
        <xdr:cNvPr id="211" name="Straight Arrow Connector 210">
          <a:extLst>
            <a:ext uri="{FF2B5EF4-FFF2-40B4-BE49-F238E27FC236}">
              <a16:creationId xmlns:a16="http://schemas.microsoft.com/office/drawing/2014/main" id="{1A7FC7A2-AB93-43FA-B6A2-12CD64307CA6}"/>
            </a:ext>
          </a:extLst>
        </xdr:cNvPr>
        <xdr:cNvCxnSpPr/>
      </xdr:nvCxnSpPr>
      <xdr:spPr>
        <a:xfrm>
          <a:off x="3068731" y="11336991"/>
          <a:ext cx="561975" cy="28351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229</xdr:row>
      <xdr:rowOff>22411</xdr:rowOff>
    </xdr:from>
    <xdr:to>
      <xdr:col>4</xdr:col>
      <xdr:colOff>526677</xdr:colOff>
      <xdr:row>230</xdr:row>
      <xdr:rowOff>145116</xdr:rowOff>
    </xdr:to>
    <xdr:cxnSp macro="">
      <xdr:nvCxnSpPr>
        <xdr:cNvPr id="212" name="Straight Arrow Connector 211">
          <a:extLst>
            <a:ext uri="{FF2B5EF4-FFF2-40B4-BE49-F238E27FC236}">
              <a16:creationId xmlns:a16="http://schemas.microsoft.com/office/drawing/2014/main" id="{6BDF0D95-677B-4334-A024-BEBBEE139EFC}"/>
            </a:ext>
          </a:extLst>
        </xdr:cNvPr>
        <xdr:cNvCxnSpPr/>
      </xdr:nvCxnSpPr>
      <xdr:spPr>
        <a:xfrm flipV="1">
          <a:off x="6745941" y="9928411"/>
          <a:ext cx="504265" cy="27958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231</xdr:row>
      <xdr:rowOff>21854</xdr:rowOff>
    </xdr:from>
    <xdr:to>
      <xdr:col>4</xdr:col>
      <xdr:colOff>526677</xdr:colOff>
      <xdr:row>233</xdr:row>
      <xdr:rowOff>44824</xdr:rowOff>
    </xdr:to>
    <xdr:cxnSp macro="">
      <xdr:nvCxnSpPr>
        <xdr:cNvPr id="213" name="Straight Arrow Connector 212">
          <a:extLst>
            <a:ext uri="{FF2B5EF4-FFF2-40B4-BE49-F238E27FC236}">
              <a16:creationId xmlns:a16="http://schemas.microsoft.com/office/drawing/2014/main" id="{6BDF0D95-677B-4334-A024-BEBBEE139EFC}"/>
            </a:ext>
          </a:extLst>
        </xdr:cNvPr>
        <xdr:cNvCxnSpPr/>
      </xdr:nvCxnSpPr>
      <xdr:spPr>
        <a:xfrm>
          <a:off x="6745941" y="10241619"/>
          <a:ext cx="504265" cy="336734"/>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215</xdr:row>
      <xdr:rowOff>89647</xdr:rowOff>
    </xdr:from>
    <xdr:to>
      <xdr:col>4</xdr:col>
      <xdr:colOff>504265</xdr:colOff>
      <xdr:row>217</xdr:row>
      <xdr:rowOff>55469</xdr:rowOff>
    </xdr:to>
    <xdr:cxnSp macro="">
      <xdr:nvCxnSpPr>
        <xdr:cNvPr id="214" name="Straight Arrow Connector 213">
          <a:extLst>
            <a:ext uri="{FF2B5EF4-FFF2-40B4-BE49-F238E27FC236}">
              <a16:creationId xmlns:a16="http://schemas.microsoft.com/office/drawing/2014/main" id="{6BDF0D95-677B-4334-A024-BEBBEE139EFC}"/>
            </a:ext>
          </a:extLst>
        </xdr:cNvPr>
        <xdr:cNvCxnSpPr/>
      </xdr:nvCxnSpPr>
      <xdr:spPr>
        <a:xfrm flipV="1">
          <a:off x="6723529" y="7754471"/>
          <a:ext cx="504265" cy="27958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217</xdr:row>
      <xdr:rowOff>67235</xdr:rowOff>
    </xdr:from>
    <xdr:to>
      <xdr:col>4</xdr:col>
      <xdr:colOff>504265</xdr:colOff>
      <xdr:row>219</xdr:row>
      <xdr:rowOff>90206</xdr:rowOff>
    </xdr:to>
    <xdr:cxnSp macro="">
      <xdr:nvCxnSpPr>
        <xdr:cNvPr id="215" name="Straight Arrow Connector 214">
          <a:extLst>
            <a:ext uri="{FF2B5EF4-FFF2-40B4-BE49-F238E27FC236}">
              <a16:creationId xmlns:a16="http://schemas.microsoft.com/office/drawing/2014/main" id="{6BDF0D95-677B-4334-A024-BEBBEE139EFC}"/>
            </a:ext>
          </a:extLst>
        </xdr:cNvPr>
        <xdr:cNvCxnSpPr/>
      </xdr:nvCxnSpPr>
      <xdr:spPr>
        <a:xfrm>
          <a:off x="6723529" y="8045823"/>
          <a:ext cx="504265" cy="33673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11205</xdr:colOff>
      <xdr:row>243</xdr:row>
      <xdr:rowOff>22411</xdr:rowOff>
    </xdr:from>
    <xdr:to>
      <xdr:col>4</xdr:col>
      <xdr:colOff>515470</xdr:colOff>
      <xdr:row>245</xdr:row>
      <xdr:rowOff>45382</xdr:rowOff>
    </xdr:to>
    <xdr:cxnSp macro="">
      <xdr:nvCxnSpPr>
        <xdr:cNvPr id="216" name="Straight Arrow Connector 215">
          <a:extLst>
            <a:ext uri="{FF2B5EF4-FFF2-40B4-BE49-F238E27FC236}">
              <a16:creationId xmlns:a16="http://schemas.microsoft.com/office/drawing/2014/main" id="{6BDF0D95-677B-4334-A024-BEBBEE139EFC}"/>
            </a:ext>
          </a:extLst>
        </xdr:cNvPr>
        <xdr:cNvCxnSpPr/>
      </xdr:nvCxnSpPr>
      <xdr:spPr>
        <a:xfrm>
          <a:off x="6734734" y="12124764"/>
          <a:ext cx="504265" cy="33673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240</xdr:row>
      <xdr:rowOff>145675</xdr:rowOff>
    </xdr:from>
    <xdr:to>
      <xdr:col>4</xdr:col>
      <xdr:colOff>526677</xdr:colOff>
      <xdr:row>242</xdr:row>
      <xdr:rowOff>111498</xdr:rowOff>
    </xdr:to>
    <xdr:cxnSp macro="">
      <xdr:nvCxnSpPr>
        <xdr:cNvPr id="217" name="Straight Arrow Connector 216">
          <a:extLst>
            <a:ext uri="{FF2B5EF4-FFF2-40B4-BE49-F238E27FC236}">
              <a16:creationId xmlns:a16="http://schemas.microsoft.com/office/drawing/2014/main" id="{6BDF0D95-677B-4334-A024-BEBBEE139EFC}"/>
            </a:ext>
          </a:extLst>
        </xdr:cNvPr>
        <xdr:cNvCxnSpPr/>
      </xdr:nvCxnSpPr>
      <xdr:spPr>
        <a:xfrm flipV="1">
          <a:off x="6745941" y="11777381"/>
          <a:ext cx="504265" cy="27958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10581</xdr:colOff>
      <xdr:row>1</xdr:row>
      <xdr:rowOff>0</xdr:rowOff>
    </xdr:from>
    <xdr:to>
      <xdr:col>9</xdr:col>
      <xdr:colOff>11905</xdr:colOff>
      <xdr:row>17</xdr:row>
      <xdr:rowOff>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flipH="1">
          <a:off x="8117414" y="243417"/>
          <a:ext cx="6171408" cy="3100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prstClr val="black"/>
              </a:solidFill>
              <a:effectLst/>
              <a:uLnTx/>
              <a:uFillTx/>
              <a:latin typeface="+mn-lt"/>
              <a:ea typeface="+mn-ea"/>
              <a:cs typeface="+mn-cs"/>
            </a:rPr>
            <a:t>DATA ENTRY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Using the county PAYS report or the PAYS Web Tool, enter the youth county level consumption data into the appropriate cell(s).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When your county level rates exceed that of the state, the “county/state comparison” will </a:t>
          </a:r>
          <a:r>
            <a:rPr kumimoji="0" lang="en-US" sz="1100" b="1" i="0" u="sng" strike="noStrike" kern="0" cap="none" spc="0" normalizeH="0" baseline="0" noProof="0">
              <a:ln>
                <a:noFill/>
              </a:ln>
              <a:solidFill>
                <a:prstClr val="black"/>
              </a:solidFill>
              <a:effectLst/>
              <a:uLnTx/>
              <a:uFillTx/>
              <a:latin typeface="+mn-lt"/>
              <a:ea typeface="+mn-ea"/>
              <a:cs typeface="+mn-cs"/>
            </a:rPr>
            <a:t>auto-highlight</a:t>
          </a:r>
          <a:r>
            <a:rPr kumimoji="0" lang="en-US" sz="1100" b="1" i="0" u="none" strike="noStrike" kern="0" cap="none" spc="0" normalizeH="0" baseline="0" noProof="0">
              <a:ln>
                <a:noFill/>
              </a:ln>
              <a:solidFill>
                <a:prstClr val="black"/>
              </a:solidFill>
              <a:effectLst/>
              <a:uLnTx/>
              <a:uFillTx/>
              <a:latin typeface="+mn-lt"/>
              <a:ea typeface="+mn-ea"/>
              <a:cs typeface="+mn-cs"/>
            </a:rPr>
            <a:t> in </a:t>
          </a:r>
          <a:r>
            <a:rPr kumimoji="0" lang="en-US" sz="1100" b="1" i="0" u="none" strike="noStrike" kern="0" cap="none" spc="0" normalizeH="0" baseline="0" noProof="0">
              <a:ln>
                <a:noFill/>
              </a:ln>
              <a:solidFill>
                <a:srgbClr val="FFC000"/>
              </a:solidFill>
              <a:effectLst/>
              <a:uLnTx/>
              <a:uFillTx/>
              <a:latin typeface="+mn-lt"/>
              <a:ea typeface="+mn-ea"/>
              <a:cs typeface="+mn-cs"/>
            </a:rPr>
            <a:t>yellow</a:t>
          </a:r>
          <a:r>
            <a:rPr kumimoji="0" lang="en-US" sz="1100" b="1" i="0" u="none" strike="noStrike" kern="0" cap="none" spc="0" normalizeH="0" baseline="0" noProof="0">
              <a:ln>
                <a:noFill/>
              </a:ln>
              <a:solidFill>
                <a:prstClr val="black"/>
              </a:solidFill>
              <a:effectLst/>
              <a:uLnTx/>
              <a:uFillTx/>
              <a:latin typeface="+mn-lt"/>
              <a:ea typeface="+mn-ea"/>
              <a:cs typeface="+mn-cs"/>
            </a:rPr>
            <a:t> (lower-risk), </a:t>
          </a:r>
          <a:r>
            <a:rPr kumimoji="0" lang="en-US" sz="1100" b="1" i="0" u="none" strike="noStrike" kern="0" cap="none" spc="0" normalizeH="0" baseline="0" noProof="0">
              <a:ln>
                <a:noFill/>
              </a:ln>
              <a:solidFill>
                <a:srgbClr val="F79646">
                  <a:lumMod val="75000"/>
                </a:srgbClr>
              </a:solidFill>
              <a:effectLst/>
              <a:uLnTx/>
              <a:uFillTx/>
              <a:latin typeface="+mn-lt"/>
              <a:ea typeface="+mn-ea"/>
              <a:cs typeface="+mn-cs"/>
            </a:rPr>
            <a:t>orange</a:t>
          </a:r>
          <a:r>
            <a:rPr kumimoji="0" lang="en-US" sz="1100" b="1" i="0" u="none" strike="noStrike" kern="0" cap="none" spc="0" normalizeH="0" baseline="0" noProof="0">
              <a:ln>
                <a:noFill/>
              </a:ln>
              <a:solidFill>
                <a:prstClr val="black"/>
              </a:solidFill>
              <a:effectLst/>
              <a:uLnTx/>
              <a:uFillTx/>
              <a:latin typeface="+mn-lt"/>
              <a:ea typeface="+mn-ea"/>
              <a:cs typeface="+mn-cs"/>
            </a:rPr>
            <a:t> (moderate-risk) or </a:t>
          </a:r>
          <a:r>
            <a:rPr kumimoji="0" lang="en-US" sz="1100" b="1" i="0" u="none" strike="noStrike" kern="0" cap="none" spc="0" normalizeH="0" baseline="0" noProof="0">
              <a:ln>
                <a:noFill/>
              </a:ln>
              <a:solidFill>
                <a:srgbClr val="FF0000"/>
              </a:solidFill>
              <a:effectLst/>
              <a:uLnTx/>
              <a:uFillTx/>
              <a:latin typeface="+mn-lt"/>
              <a:ea typeface="+mn-ea"/>
              <a:cs typeface="+mn-cs"/>
            </a:rPr>
            <a:t>red</a:t>
          </a:r>
          <a:r>
            <a:rPr kumimoji="0" lang="en-US" sz="1100" b="1" i="0" u="none" strike="noStrike" kern="0" cap="none" spc="0" normalizeH="0" baseline="0" noProof="0">
              <a:ln>
                <a:noFill/>
              </a:ln>
              <a:solidFill>
                <a:prstClr val="black"/>
              </a:solidFill>
              <a:effectLst/>
              <a:uLnTx/>
              <a:uFillTx/>
              <a:latin typeface="+mn-lt"/>
              <a:ea typeface="+mn-ea"/>
              <a:cs typeface="+mn-cs"/>
            </a:rPr>
            <a:t> (high-risk) </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1" i="0" u="none" strike="noStrike" kern="0" cap="none" spc="0" normalizeH="0" baseline="0" noProof="0">
              <a:ln>
                <a:noFill/>
              </a:ln>
              <a:solidFill>
                <a:prstClr val="black"/>
              </a:solidFill>
              <a:effectLst/>
              <a:uLnTx/>
              <a:uFillTx/>
              <a:latin typeface="+mn-lt"/>
              <a:ea typeface="+mn-ea"/>
              <a:cs typeface="+mn-cs"/>
            </a:rPr>
            <a:t> on the left. </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1" i="1" u="none" strike="noStrike" kern="0" cap="none" spc="0" normalizeH="0" baseline="0" noProof="0">
              <a:ln>
                <a:noFill/>
              </a:ln>
              <a:solidFill>
                <a:srgbClr val="FF00FF"/>
              </a:solidFill>
              <a:effectLst/>
              <a:uLnTx/>
              <a:uFillTx/>
              <a:latin typeface="+mn-lt"/>
              <a:ea typeface="+mn-ea"/>
              <a:cs typeface="+mn-cs"/>
            </a:rPr>
            <a:t>The figure that appears in the "County compared to State" row will indicate how much more or less likely your county is to be experiencing a particular consumption behavior, as compared to the state rate/average.  </a:t>
          </a:r>
          <a:r>
            <a:rPr kumimoji="0" lang="en-US" sz="1100" b="0" i="1" u="none" strike="noStrike" kern="0" cap="none" spc="0" normalizeH="0" baseline="0" noProof="0">
              <a:ln>
                <a:noFill/>
              </a:ln>
              <a:solidFill>
                <a:srgbClr val="FF00FF"/>
              </a:solidFill>
              <a:effectLst/>
              <a:uLnTx/>
              <a:uFillTx/>
              <a:latin typeface="+mn-lt"/>
              <a:ea typeface="+mn-ea"/>
              <a:cs typeface="+mn-cs"/>
            </a:rPr>
            <a:t> </a:t>
          </a:r>
          <a:endParaRPr kumimoji="0" lang="en-US" sz="1100" b="0" i="0" u="none" strike="noStrike" kern="0" cap="none" spc="0" normalizeH="0" baseline="0" noProof="0">
            <a:ln>
              <a:noFill/>
            </a:ln>
            <a:solidFill>
              <a:srgbClr val="FF00FF"/>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When your overall county rate/average is of elevated risk as compared to the state, you are encouraged to review grade level data to identify the specific grade levels that are most impacting the data.  You are also encouraged to look closely at the trends over time.</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your county has very few consumption behaviors above the state average, you have the flexibility to </a:t>
          </a:r>
          <a:r>
            <a:rPr kumimoji="0" lang="en-US" sz="1100" b="1" i="0" u="sng" strike="noStrike" kern="0" cap="none" spc="0" normalizeH="0" baseline="0" noProof="0">
              <a:ln>
                <a:noFill/>
              </a:ln>
              <a:solidFill>
                <a:prstClr val="black"/>
              </a:solidFill>
              <a:effectLst/>
              <a:uLnTx/>
              <a:uFillTx/>
              <a:latin typeface="+mn-lt"/>
              <a:ea typeface="+mn-ea"/>
              <a:cs typeface="+mn-cs"/>
            </a:rPr>
            <a:t>self-select/highlight </a:t>
          </a:r>
          <a:r>
            <a:rPr kumimoji="0" lang="en-US" sz="1100" b="1" i="0" u="none" strike="noStrike" kern="0" cap="none" spc="0" normalizeH="0" baseline="0" noProof="0">
              <a:ln>
                <a:noFill/>
              </a:ln>
              <a:solidFill>
                <a:prstClr val="black"/>
              </a:solidFill>
              <a:effectLst/>
              <a:uLnTx/>
              <a:uFillTx/>
              <a:latin typeface="+mn-lt"/>
              <a:ea typeface="+mn-ea"/>
              <a:cs typeface="+mn-cs"/>
            </a:rPr>
            <a:t>areas of risk based on your own knowledge and expertise.  A good rule of thumb is to start with those consumptions that are highest overall or impacting the most youth overall within your county.  </a:t>
          </a:r>
        </a:p>
      </xdr:txBody>
    </xdr:sp>
    <xdr:clientData/>
  </xdr:twoCellAnchor>
  <xdr:twoCellAnchor>
    <xdr:from>
      <xdr:col>5</xdr:col>
      <xdr:colOff>10584</xdr:colOff>
      <xdr:row>54</xdr:row>
      <xdr:rowOff>0</xdr:rowOff>
    </xdr:from>
    <xdr:to>
      <xdr:col>9</xdr:col>
      <xdr:colOff>952501</xdr:colOff>
      <xdr:row>62</xdr:row>
      <xdr:rowOff>10583</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8117417" y="10668000"/>
          <a:ext cx="7112001" cy="1502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TEAM DISCUSSION</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Once all consumption data is entered into the appropriate tab(s), your assessment team should begin to work through the questions provided for further discussion in your </a:t>
          </a:r>
          <a:r>
            <a:rPr lang="en-US" sz="1100" b="1" i="1">
              <a:solidFill>
                <a:schemeClr val="dk1"/>
              </a:solidFill>
              <a:effectLst/>
              <a:latin typeface="+mn-lt"/>
              <a:ea typeface="+mn-ea"/>
              <a:cs typeface="+mn-cs"/>
            </a:rPr>
            <a:t>Consumption Discussion Worksheets</a:t>
          </a:r>
          <a:r>
            <a:rPr lang="en-US" sz="1100" b="1">
              <a:solidFill>
                <a:schemeClr val="dk1"/>
              </a:solidFill>
              <a:effectLst/>
              <a:latin typeface="+mn-lt"/>
              <a:ea typeface="+mn-ea"/>
              <a:cs typeface="+mn-cs"/>
            </a:rPr>
            <a:t>.  The questions will advise your team to think about trends over time, subpopulations and/or age groups that are impacting the data, as well as areas where you might need to collect more information via qualitative discussion (ie: Community Conversations).  The final responses from the discussion questions should be entered into the appropriate space available within the excel tool.   Extra space has been provided</a:t>
          </a:r>
          <a:r>
            <a:rPr lang="en-US" sz="1100" b="1" baseline="0">
              <a:solidFill>
                <a:schemeClr val="dk1"/>
              </a:solidFill>
              <a:effectLst/>
              <a:latin typeface="+mn-lt"/>
              <a:ea typeface="+mn-ea"/>
              <a:cs typeface="+mn-cs"/>
            </a:rPr>
            <a:t> if you have other discussion points you would like to share. </a:t>
          </a:r>
          <a:r>
            <a:rPr lang="en-US" sz="1100" b="1">
              <a:solidFill>
                <a:schemeClr val="dk1"/>
              </a:solidFill>
              <a:effectLst/>
              <a:latin typeface="+mn-lt"/>
              <a:ea typeface="+mn-ea"/>
              <a:cs typeface="+mn-cs"/>
            </a:rPr>
            <a:t> </a:t>
          </a:r>
          <a:endParaRPr lang="en-US">
            <a:effectLst/>
          </a:endParaRPr>
        </a:p>
        <a:p>
          <a:endParaRPr lang="en-US">
            <a:effectLst/>
          </a:endParaRPr>
        </a:p>
        <a:p>
          <a:endParaRPr lang="en-US" sz="1100"/>
        </a:p>
      </xdr:txBody>
    </xdr:sp>
    <xdr:clientData/>
  </xdr:twoCellAnchor>
  <xdr:twoCellAnchor>
    <xdr:from>
      <xdr:col>5</xdr:col>
      <xdr:colOff>9260</xdr:colOff>
      <xdr:row>99</xdr:row>
      <xdr:rowOff>169331</xdr:rowOff>
    </xdr:from>
    <xdr:to>
      <xdr:col>9</xdr:col>
      <xdr:colOff>941916</xdr:colOff>
      <xdr:row>104</xdr:row>
      <xdr:rowOff>2644</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8116093" y="20489331"/>
          <a:ext cx="7102740" cy="7858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PRIORITIZATION</a:t>
          </a:r>
          <a:r>
            <a:rPr lang="en-US" sz="1100" b="1" u="sng" baseline="0"/>
            <a:t> </a:t>
          </a:r>
          <a:endParaRPr lang="en-US" sz="1100" b="1"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Following thorough discussion, your assessment team should preliminarily select and enter 1</a:t>
          </a:r>
          <a:r>
            <a:rPr lang="en-US" sz="1100" b="1" baseline="0">
              <a:solidFill>
                <a:schemeClr val="dk1"/>
              </a:solidFill>
              <a:effectLst/>
              <a:latin typeface="+mn-lt"/>
              <a:ea typeface="+mn-ea"/>
              <a:cs typeface="+mn-cs"/>
            </a:rPr>
            <a:t> - 2 </a:t>
          </a:r>
          <a:r>
            <a:rPr lang="en-US" sz="1100" b="1">
              <a:solidFill>
                <a:schemeClr val="dk1"/>
              </a:solidFill>
              <a:effectLst/>
              <a:latin typeface="+mn-lt"/>
              <a:ea typeface="+mn-ea"/>
              <a:cs typeface="+mn-cs"/>
            </a:rPr>
            <a:t>Youth Consumption behaviors that could be prioritized and tracked for change over time.  </a:t>
          </a:r>
          <a:r>
            <a:rPr lang="en-US" sz="1100" b="1" i="1">
              <a:solidFill>
                <a:schemeClr val="dk1"/>
              </a:solidFill>
              <a:effectLst/>
              <a:latin typeface="+mn-lt"/>
              <a:ea typeface="+mn-ea"/>
              <a:cs typeface="+mn-cs"/>
            </a:rPr>
            <a:t>Before making selections, you will want to consider such things as magnitude, comparison, severity and time-trend(s).</a:t>
          </a:r>
          <a:endParaRPr lang="en-US" sz="1100" b="1">
            <a:solidFill>
              <a:schemeClr val="dk1"/>
            </a:solidFill>
            <a:effectLst/>
            <a:latin typeface="+mn-lt"/>
            <a:ea typeface="+mn-ea"/>
            <a:cs typeface="+mn-cs"/>
          </a:endParaRPr>
        </a:p>
        <a:p>
          <a:endParaRPr lang="en-US" sz="1100"/>
        </a:p>
      </xdr:txBody>
    </xdr:sp>
    <xdr:clientData/>
  </xdr:twoCellAnchor>
  <xdr:twoCellAnchor>
    <xdr:from>
      <xdr:col>4</xdr:col>
      <xdr:colOff>1512358</xdr:colOff>
      <xdr:row>104</xdr:row>
      <xdr:rowOff>10584</xdr:rowOff>
    </xdr:from>
    <xdr:to>
      <xdr:col>9</xdr:col>
      <xdr:colOff>940858</xdr:colOff>
      <xdr:row>108</xdr:row>
      <xdr:rowOff>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8105775" y="20552834"/>
          <a:ext cx="7112000" cy="751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DATA GAPS</a:t>
          </a:r>
          <a:r>
            <a:rPr lang="en-US" sz="1100" b="1" u="sng" baseline="0">
              <a:solidFill>
                <a:schemeClr val="dk1"/>
              </a:solidFill>
              <a:effectLst/>
              <a:latin typeface="+mn-lt"/>
              <a:ea typeface="+mn-ea"/>
              <a:cs typeface="+mn-cs"/>
            </a:rPr>
            <a:t> </a:t>
          </a:r>
          <a:endParaRPr lang="en-US">
            <a:effectLst/>
          </a:endParaRPr>
        </a:p>
        <a:p>
          <a:pPr eaLnBrk="1" fontAlgn="auto" latinLnBrk="0" hangingPunct="1"/>
          <a:r>
            <a:rPr lang="en-US" sz="1100" b="1" baseline="0">
              <a:solidFill>
                <a:schemeClr val="dk1"/>
              </a:solidFill>
              <a:effectLst/>
              <a:latin typeface="+mn-lt"/>
              <a:ea typeface="+mn-ea"/>
              <a:cs typeface="+mn-cs"/>
            </a:rPr>
            <a:t>Are there data sets you that feel like you're missing or are extremely limited that could be valuable in this category in the future? </a:t>
          </a:r>
          <a:endParaRPr lang="en-US">
            <a:effectLst/>
          </a:endParaRPr>
        </a:p>
      </xdr:txBody>
    </xdr:sp>
    <xdr:clientData/>
  </xdr:twoCellAnchor>
  <xdr:twoCellAnchor>
    <xdr:from>
      <xdr:col>5</xdr:col>
      <xdr:colOff>11906</xdr:colOff>
      <xdr:row>28</xdr:row>
      <xdr:rowOff>179917</xdr:rowOff>
    </xdr:from>
    <xdr:to>
      <xdr:col>8</xdr:col>
      <xdr:colOff>1524000</xdr:colOff>
      <xdr:row>32</xdr:row>
      <xdr:rowOff>166687</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8118739" y="5619750"/>
          <a:ext cx="6147594" cy="748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baseline="0"/>
            <a:t>ADDITIONAL SPACE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Need</a:t>
          </a:r>
          <a:r>
            <a:rPr lang="en-US" sz="1100" b="1" baseline="0">
              <a:solidFill>
                <a:schemeClr val="dk1"/>
              </a:solidFill>
              <a:effectLst/>
              <a:latin typeface="+mn-lt"/>
              <a:ea typeface="+mn-ea"/>
              <a:cs typeface="+mn-cs"/>
            </a:rPr>
            <a:t> additional space to add localized data? Use the spaces below to add in relevant data that you would like to review. </a:t>
          </a:r>
          <a:endParaRPr lang="en-US" sz="1100" b="1">
            <a:solidFill>
              <a:schemeClr val="dk1"/>
            </a:solidFill>
            <a:effectLst/>
            <a:latin typeface="+mn-lt"/>
            <a:ea typeface="+mn-ea"/>
            <a:cs typeface="+mn-cs"/>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10574</xdr:colOff>
      <xdr:row>0</xdr:row>
      <xdr:rowOff>232834</xdr:rowOff>
    </xdr:from>
    <xdr:to>
      <xdr:col>10</xdr:col>
      <xdr:colOff>126998</xdr:colOff>
      <xdr:row>19</xdr:row>
      <xdr:rowOff>10584</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flipH="1">
          <a:off x="8456074" y="232834"/>
          <a:ext cx="4931841" cy="393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prstClr val="black"/>
              </a:solidFill>
              <a:effectLst/>
              <a:uLnTx/>
              <a:uFillTx/>
              <a:latin typeface="+mn-lt"/>
              <a:ea typeface="+mn-ea"/>
              <a:cs typeface="+mn-cs"/>
            </a:rPr>
            <a:t>DATA ENTRY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Using the data sources provided, enter the adult county level consumption data into the appropriate cell(s).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When your county level rates exceed that of the state, the “county/state comparison” will </a:t>
          </a:r>
          <a:r>
            <a:rPr kumimoji="0" lang="en-US" sz="1100" b="1" i="0" u="sng" strike="noStrike" kern="0" cap="none" spc="0" normalizeH="0" baseline="0" noProof="0">
              <a:ln>
                <a:noFill/>
              </a:ln>
              <a:solidFill>
                <a:prstClr val="black"/>
              </a:solidFill>
              <a:effectLst/>
              <a:uLnTx/>
              <a:uFillTx/>
              <a:latin typeface="+mn-lt"/>
              <a:ea typeface="+mn-ea"/>
              <a:cs typeface="+mn-cs"/>
            </a:rPr>
            <a:t>auto-highlight</a:t>
          </a:r>
          <a:r>
            <a:rPr kumimoji="0" lang="en-US" sz="1100" b="1" i="0" u="none" strike="noStrike" kern="0" cap="none" spc="0" normalizeH="0" baseline="0" noProof="0">
              <a:ln>
                <a:noFill/>
              </a:ln>
              <a:solidFill>
                <a:prstClr val="black"/>
              </a:solidFill>
              <a:effectLst/>
              <a:uLnTx/>
              <a:uFillTx/>
              <a:latin typeface="+mn-lt"/>
              <a:ea typeface="+mn-ea"/>
              <a:cs typeface="+mn-cs"/>
            </a:rPr>
            <a:t> in </a:t>
          </a:r>
          <a:r>
            <a:rPr kumimoji="0" lang="en-US" sz="1100" b="1" i="0" u="none" strike="noStrike" kern="0" cap="none" spc="0" normalizeH="0" baseline="0" noProof="0">
              <a:ln>
                <a:noFill/>
              </a:ln>
              <a:solidFill>
                <a:srgbClr val="FFC000"/>
              </a:solidFill>
              <a:effectLst/>
              <a:uLnTx/>
              <a:uFillTx/>
              <a:latin typeface="+mn-lt"/>
              <a:ea typeface="+mn-ea"/>
              <a:cs typeface="+mn-cs"/>
            </a:rPr>
            <a:t>yellow</a:t>
          </a:r>
          <a:r>
            <a:rPr kumimoji="0" lang="en-US" sz="1100" b="1" i="0" u="none" strike="noStrike" kern="0" cap="none" spc="0" normalizeH="0" baseline="0" noProof="0">
              <a:ln>
                <a:noFill/>
              </a:ln>
              <a:solidFill>
                <a:prstClr val="black"/>
              </a:solidFill>
              <a:effectLst/>
              <a:uLnTx/>
              <a:uFillTx/>
              <a:latin typeface="+mn-lt"/>
              <a:ea typeface="+mn-ea"/>
              <a:cs typeface="+mn-cs"/>
            </a:rPr>
            <a:t> (lower-risk), </a:t>
          </a:r>
          <a:r>
            <a:rPr kumimoji="0" lang="en-US" sz="1100" b="1" i="0" u="none" strike="noStrike" kern="0" cap="none" spc="0" normalizeH="0" baseline="0" noProof="0">
              <a:ln>
                <a:noFill/>
              </a:ln>
              <a:solidFill>
                <a:srgbClr val="F79646">
                  <a:lumMod val="75000"/>
                </a:srgbClr>
              </a:solidFill>
              <a:effectLst/>
              <a:uLnTx/>
              <a:uFillTx/>
              <a:latin typeface="+mn-lt"/>
              <a:ea typeface="+mn-ea"/>
              <a:cs typeface="+mn-cs"/>
            </a:rPr>
            <a:t>orange</a:t>
          </a:r>
          <a:r>
            <a:rPr kumimoji="0" lang="en-US" sz="1100" b="1" i="0" u="none" strike="noStrike" kern="0" cap="none" spc="0" normalizeH="0" baseline="0" noProof="0">
              <a:ln>
                <a:noFill/>
              </a:ln>
              <a:solidFill>
                <a:prstClr val="black"/>
              </a:solidFill>
              <a:effectLst/>
              <a:uLnTx/>
              <a:uFillTx/>
              <a:latin typeface="+mn-lt"/>
              <a:ea typeface="+mn-ea"/>
              <a:cs typeface="+mn-cs"/>
            </a:rPr>
            <a:t> (moderate-risk) or </a:t>
          </a:r>
          <a:r>
            <a:rPr kumimoji="0" lang="en-US" sz="1100" b="1" i="0" u="none" strike="noStrike" kern="0" cap="none" spc="0" normalizeH="0" baseline="0" noProof="0">
              <a:ln>
                <a:noFill/>
              </a:ln>
              <a:solidFill>
                <a:srgbClr val="FF0000"/>
              </a:solidFill>
              <a:effectLst/>
              <a:uLnTx/>
              <a:uFillTx/>
              <a:latin typeface="+mn-lt"/>
              <a:ea typeface="+mn-ea"/>
              <a:cs typeface="+mn-cs"/>
            </a:rPr>
            <a:t>red</a:t>
          </a:r>
          <a:r>
            <a:rPr kumimoji="0" lang="en-US" sz="1100" b="1" i="0" u="none" strike="noStrike" kern="0" cap="none" spc="0" normalizeH="0" baseline="0" noProof="0">
              <a:ln>
                <a:noFill/>
              </a:ln>
              <a:solidFill>
                <a:prstClr val="black"/>
              </a:solidFill>
              <a:effectLst/>
              <a:uLnTx/>
              <a:uFillTx/>
              <a:latin typeface="+mn-lt"/>
              <a:ea typeface="+mn-ea"/>
              <a:cs typeface="+mn-cs"/>
            </a:rPr>
            <a:t> (high-risk)  on the left.  </a:t>
          </a:r>
          <a:r>
            <a:rPr kumimoji="0" lang="en-US" sz="1100" b="1" i="1" u="none" strike="noStrike" kern="0" cap="none" spc="0" normalizeH="0" baseline="0" noProof="0">
              <a:ln>
                <a:noFill/>
              </a:ln>
              <a:solidFill>
                <a:srgbClr val="FF00FF"/>
              </a:solidFill>
              <a:effectLst/>
              <a:uLnTx/>
              <a:uFillTx/>
              <a:latin typeface="+mn-lt"/>
              <a:ea typeface="+mn-ea"/>
              <a:cs typeface="+mn-cs"/>
            </a:rPr>
            <a:t>The figure that appears in the "County compared to State" row will indicate how much more or less likely your county is to be experiencing a particular consumption behavior, as compared to the state rate/average. </a:t>
          </a:r>
          <a:r>
            <a:rPr kumimoji="0" lang="en-US" sz="1100" b="1" i="0" u="none" strike="noStrike" kern="0" cap="none" spc="0" normalizeH="0" baseline="0" noProof="0">
              <a:ln>
                <a:noFill/>
              </a:ln>
              <a:solidFill>
                <a:srgbClr val="FF00FF"/>
              </a:solidFill>
              <a:effectLst/>
              <a:uLnTx/>
              <a:uFillTx/>
              <a:latin typeface="+mn-lt"/>
              <a:ea typeface="+mn-ea"/>
              <a:cs typeface="+mn-cs"/>
            </a:rPr>
            <a:t> </a:t>
          </a:r>
          <a:r>
            <a:rPr kumimoji="0" lang="en-US" sz="1100" b="0" i="0" u="none" strike="noStrike" kern="0" cap="none" spc="0" normalizeH="0" baseline="0" noProof="0">
              <a:ln>
                <a:noFill/>
              </a:ln>
              <a:solidFill>
                <a:srgbClr val="FF00FF"/>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your county has very few consumption behaviors above the state average, you have the flexibility to </a:t>
          </a:r>
          <a:r>
            <a:rPr kumimoji="0" lang="en-US" sz="1100" b="1" i="0" u="sng" strike="noStrike" kern="0" cap="none" spc="0" normalizeH="0" baseline="0" noProof="0">
              <a:ln>
                <a:noFill/>
              </a:ln>
              <a:solidFill>
                <a:prstClr val="black"/>
              </a:solidFill>
              <a:effectLst/>
              <a:uLnTx/>
              <a:uFillTx/>
              <a:latin typeface="+mn-lt"/>
              <a:ea typeface="+mn-ea"/>
              <a:cs typeface="+mn-cs"/>
            </a:rPr>
            <a:t>self-select/highlight </a:t>
          </a:r>
          <a:r>
            <a:rPr kumimoji="0" lang="en-US" sz="1100" b="1" i="0" u="none" strike="noStrike" kern="0" cap="none" spc="0" normalizeH="0" baseline="0" noProof="0">
              <a:ln>
                <a:noFill/>
              </a:ln>
              <a:solidFill>
                <a:prstClr val="black"/>
              </a:solidFill>
              <a:effectLst/>
              <a:uLnTx/>
              <a:uFillTx/>
              <a:latin typeface="+mn-lt"/>
              <a:ea typeface="+mn-ea"/>
              <a:cs typeface="+mn-cs"/>
            </a:rPr>
            <a:t>areas of risk based on your own knowledge and expertise.  A good rule of thumb is to start with those consumptions that are highest overall or impacting the most adults overall within your county.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Your team is encouraged to incorporate additional sources of localized adult consumption data into the excel tool, when available.  You should also look closely at the adult consequence data collected and analyzed in Phase B to assist with identifying additional adult consumptions of risk.</a:t>
          </a:r>
        </a:p>
        <a:p>
          <a:endParaRPr lang="en-US" sz="1100" b="1"/>
        </a:p>
      </xdr:txBody>
    </xdr:sp>
    <xdr:clientData/>
  </xdr:twoCellAnchor>
  <xdr:twoCellAnchor>
    <xdr:from>
      <xdr:col>5</xdr:col>
      <xdr:colOff>22490</xdr:colOff>
      <xdr:row>39</xdr:row>
      <xdr:rowOff>201083</xdr:rowOff>
    </xdr:from>
    <xdr:to>
      <xdr:col>10</xdr:col>
      <xdr:colOff>148166</xdr:colOff>
      <xdr:row>49</xdr:row>
      <xdr:rowOff>1</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8467990" y="8530166"/>
          <a:ext cx="5766593" cy="19261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TEAM DISCUSSION</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Once all consumption data is entered into the appropriate tab(s), your assessment team should begin to work through the questions provided for further discussion in your </a:t>
          </a:r>
          <a:r>
            <a:rPr lang="en-US" sz="1100" b="1" i="1">
              <a:solidFill>
                <a:schemeClr val="dk1"/>
              </a:solidFill>
              <a:effectLst/>
              <a:latin typeface="+mn-lt"/>
              <a:ea typeface="+mn-ea"/>
              <a:cs typeface="+mn-cs"/>
            </a:rPr>
            <a:t>Consumption Discussion Worksheets</a:t>
          </a:r>
          <a:r>
            <a:rPr lang="en-US" sz="1100" b="1">
              <a:solidFill>
                <a:schemeClr val="dk1"/>
              </a:solidFill>
              <a:effectLst/>
              <a:latin typeface="+mn-lt"/>
              <a:ea typeface="+mn-ea"/>
              <a:cs typeface="+mn-cs"/>
            </a:rPr>
            <a:t>.  The questions will advise your team to think about trends over time, subpopulations and/or age groups that are impacting the data, as well as areas where you might need to collect more information via qualitative discussion (ie: Community Conversations).  The final responses from the discussion questions should be entered into the appropriate space available within the excel tool.  Extra space has been provided</a:t>
          </a:r>
          <a:r>
            <a:rPr lang="en-US" sz="1100" b="1" baseline="0">
              <a:solidFill>
                <a:schemeClr val="dk1"/>
              </a:solidFill>
              <a:effectLst/>
              <a:latin typeface="+mn-lt"/>
              <a:ea typeface="+mn-ea"/>
              <a:cs typeface="+mn-cs"/>
            </a:rPr>
            <a:t> if you have other discussion points you would like to share. </a:t>
          </a:r>
          <a:r>
            <a:rPr lang="en-US" sz="1100" b="1">
              <a:solidFill>
                <a:schemeClr val="dk1"/>
              </a:solidFill>
              <a:effectLst/>
              <a:latin typeface="+mn-lt"/>
              <a:ea typeface="+mn-ea"/>
              <a:cs typeface="+mn-cs"/>
            </a:rPr>
            <a:t> </a:t>
          </a:r>
          <a:endParaRPr lang="en-US">
            <a:effectLst/>
          </a:endParaRPr>
        </a:p>
        <a:p>
          <a:endParaRPr lang="en-US">
            <a:effectLst/>
          </a:endParaRPr>
        </a:p>
        <a:p>
          <a:endParaRPr lang="en-US" sz="1100"/>
        </a:p>
      </xdr:txBody>
    </xdr:sp>
    <xdr:clientData/>
  </xdr:twoCellAnchor>
  <xdr:twoCellAnchor>
    <xdr:from>
      <xdr:col>5</xdr:col>
      <xdr:colOff>11907</xdr:colOff>
      <xdr:row>82</xdr:row>
      <xdr:rowOff>6616</xdr:rowOff>
    </xdr:from>
    <xdr:to>
      <xdr:col>12</xdr:col>
      <xdr:colOff>63501</xdr:colOff>
      <xdr:row>87</xdr:row>
      <xdr:rowOff>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8457407" y="16876449"/>
          <a:ext cx="7618677" cy="11469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PRIORITIZATION</a:t>
          </a:r>
          <a:r>
            <a:rPr lang="en-US" sz="1100" b="1" u="sng" baseline="0"/>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Following thorough discussion, your assessment team should preliminarily select and enter  2</a:t>
          </a:r>
          <a:r>
            <a:rPr lang="en-US" sz="1100" b="1" baseline="0">
              <a:solidFill>
                <a:schemeClr val="dk1"/>
              </a:solidFill>
              <a:effectLst/>
              <a:latin typeface="+mn-lt"/>
              <a:ea typeface="+mn-ea"/>
              <a:cs typeface="+mn-cs"/>
            </a:rPr>
            <a:t> - 3 </a:t>
          </a:r>
          <a:r>
            <a:rPr lang="en-US" sz="1100" b="1">
              <a:solidFill>
                <a:schemeClr val="dk1"/>
              </a:solidFill>
              <a:effectLst/>
              <a:latin typeface="+mn-lt"/>
              <a:ea typeface="+mn-ea"/>
              <a:cs typeface="+mn-cs"/>
            </a:rPr>
            <a:t> Adult Consumption behaviors that could be prioritized and tracked for change over time.  Adult consumptions to prioritize may also be considered from the Consequence behaviors that will be collected and analyzed in the next step.  Before making selections, you will want to consider such things as </a:t>
          </a:r>
          <a:r>
            <a:rPr lang="en-US" sz="1100" b="1" i="1" baseline="0">
              <a:solidFill>
                <a:schemeClr val="dk1"/>
              </a:solidFill>
              <a:effectLst/>
              <a:latin typeface="+mn-lt"/>
              <a:ea typeface="+mn-ea"/>
              <a:cs typeface="+mn-cs"/>
            </a:rPr>
            <a:t>magnitude, comparison, severity and time-trend(s</a:t>
          </a:r>
          <a:r>
            <a:rPr lang="en-US" sz="1100" b="1">
              <a:solidFill>
                <a:schemeClr val="dk1"/>
              </a:solidFill>
              <a:effectLst/>
              <a:latin typeface="+mn-lt"/>
              <a:ea typeface="+mn-ea"/>
              <a:cs typeface="+mn-cs"/>
            </a:rPr>
            <a:t>).</a:t>
          </a:r>
          <a:endParaRPr lang="en-US" sz="1100"/>
        </a:p>
      </xdr:txBody>
    </xdr:sp>
    <xdr:clientData/>
  </xdr:twoCellAnchor>
  <xdr:twoCellAnchor>
    <xdr:from>
      <xdr:col>5</xdr:col>
      <xdr:colOff>14552</xdr:colOff>
      <xdr:row>87</xdr:row>
      <xdr:rowOff>13230</xdr:rowOff>
    </xdr:from>
    <xdr:to>
      <xdr:col>12</xdr:col>
      <xdr:colOff>63501</xdr:colOff>
      <xdr:row>91</xdr:row>
      <xdr:rowOff>0</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8460052" y="17772063"/>
          <a:ext cx="7616032" cy="7911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DATA GAPS</a:t>
          </a:r>
          <a:r>
            <a:rPr lang="en-US" sz="1100" b="1" u="sng" baseline="0"/>
            <a:t> </a:t>
          </a:r>
          <a:endParaRPr lang="en-US" sz="1100" b="1"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Are there data sets you that feel like you're missing or are extremely limited that could be valuable in this category in the future? </a:t>
          </a:r>
          <a:endParaRPr lang="en-US" sz="1100"/>
        </a:p>
      </xdr:txBody>
    </xdr:sp>
    <xdr:clientData/>
  </xdr:twoCellAnchor>
  <xdr:twoCellAnchor>
    <xdr:from>
      <xdr:col>5</xdr:col>
      <xdr:colOff>11905</xdr:colOff>
      <xdr:row>25</xdr:row>
      <xdr:rowOff>1</xdr:rowOff>
    </xdr:from>
    <xdr:to>
      <xdr:col>10</xdr:col>
      <xdr:colOff>158750</xdr:colOff>
      <xdr:row>28</xdr:row>
      <xdr:rowOff>1</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8457405" y="5461001"/>
          <a:ext cx="5787762"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baseline="0"/>
            <a:t>ADDITIONAL SPACE </a:t>
          </a:r>
          <a:endParaRPr lang="en-US" sz="1100" b="1"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Need</a:t>
          </a:r>
          <a:r>
            <a:rPr lang="en-US" sz="1100" b="1" baseline="0">
              <a:solidFill>
                <a:schemeClr val="dk1"/>
              </a:solidFill>
              <a:effectLst/>
              <a:latin typeface="+mn-lt"/>
              <a:ea typeface="+mn-ea"/>
              <a:cs typeface="+mn-cs"/>
            </a:rPr>
            <a:t> additional space to add localized data? Use the spaces to the left to add in relevant data that you would like to review. </a:t>
          </a:r>
          <a:endParaRPr lang="en-US" sz="1100" b="1">
            <a:solidFill>
              <a:schemeClr val="dk1"/>
            </a:solidFill>
            <a:effectLst/>
            <a:latin typeface="+mn-lt"/>
            <a:ea typeface="+mn-ea"/>
            <a:cs typeface="+mn-cs"/>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10581</xdr:colOff>
      <xdr:row>1</xdr:row>
      <xdr:rowOff>1</xdr:rowOff>
    </xdr:from>
    <xdr:to>
      <xdr:col>11</xdr:col>
      <xdr:colOff>857250</xdr:colOff>
      <xdr:row>14</xdr:row>
      <xdr:rowOff>1</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flipH="1">
          <a:off x="10666675" y="202407"/>
          <a:ext cx="4704294" cy="3595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prstClr val="black"/>
              </a:solidFill>
              <a:effectLst/>
              <a:uLnTx/>
              <a:uFillTx/>
              <a:latin typeface="+mn-lt"/>
              <a:ea typeface="+mn-ea"/>
              <a:cs typeface="+mn-cs"/>
            </a:rPr>
            <a:t>DATA ENTRY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Using the data sources provided, enter the consequence  data into the appropriate cell(s).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When your county level rates exceed that of the state, the “county/state comparison” will </a:t>
          </a:r>
          <a:r>
            <a:rPr kumimoji="0" lang="en-US" sz="1100" b="1" i="0" u="sng" strike="noStrike" kern="0" cap="none" spc="0" normalizeH="0" baseline="0" noProof="0">
              <a:ln>
                <a:noFill/>
              </a:ln>
              <a:solidFill>
                <a:prstClr val="black"/>
              </a:solidFill>
              <a:effectLst/>
              <a:uLnTx/>
              <a:uFillTx/>
              <a:latin typeface="+mn-lt"/>
              <a:ea typeface="+mn-ea"/>
              <a:cs typeface="+mn-cs"/>
            </a:rPr>
            <a:t>auto-highlight</a:t>
          </a:r>
          <a:r>
            <a:rPr kumimoji="0" lang="en-US" sz="1100" b="1" i="0" u="none" strike="noStrike" kern="0" cap="none" spc="0" normalizeH="0" baseline="0" noProof="0">
              <a:ln>
                <a:noFill/>
              </a:ln>
              <a:solidFill>
                <a:prstClr val="black"/>
              </a:solidFill>
              <a:effectLst/>
              <a:uLnTx/>
              <a:uFillTx/>
              <a:latin typeface="+mn-lt"/>
              <a:ea typeface="+mn-ea"/>
              <a:cs typeface="+mn-cs"/>
            </a:rPr>
            <a:t> in </a:t>
          </a:r>
          <a:r>
            <a:rPr kumimoji="0" lang="en-US" sz="1100" b="1" i="0" u="none" strike="noStrike" kern="0" cap="none" spc="0" normalizeH="0" baseline="0" noProof="0">
              <a:ln>
                <a:noFill/>
              </a:ln>
              <a:solidFill>
                <a:srgbClr val="FFC000"/>
              </a:solidFill>
              <a:effectLst/>
              <a:uLnTx/>
              <a:uFillTx/>
              <a:latin typeface="+mn-lt"/>
              <a:ea typeface="+mn-ea"/>
              <a:cs typeface="+mn-cs"/>
            </a:rPr>
            <a:t>yellow</a:t>
          </a:r>
          <a:r>
            <a:rPr kumimoji="0" lang="en-US" sz="1100" b="1" i="0" u="none" strike="noStrike" kern="0" cap="none" spc="0" normalizeH="0" baseline="0" noProof="0">
              <a:ln>
                <a:noFill/>
              </a:ln>
              <a:solidFill>
                <a:prstClr val="black"/>
              </a:solidFill>
              <a:effectLst/>
              <a:uLnTx/>
              <a:uFillTx/>
              <a:latin typeface="+mn-lt"/>
              <a:ea typeface="+mn-ea"/>
              <a:cs typeface="+mn-cs"/>
            </a:rPr>
            <a:t> (lower-risk), </a:t>
          </a:r>
          <a:r>
            <a:rPr kumimoji="0" lang="en-US" sz="1100" b="1" i="0" u="none" strike="noStrike" kern="0" cap="none" spc="0" normalizeH="0" baseline="0" noProof="0">
              <a:ln>
                <a:noFill/>
              </a:ln>
              <a:solidFill>
                <a:srgbClr val="F79646">
                  <a:lumMod val="75000"/>
                </a:srgbClr>
              </a:solidFill>
              <a:effectLst/>
              <a:uLnTx/>
              <a:uFillTx/>
              <a:latin typeface="+mn-lt"/>
              <a:ea typeface="+mn-ea"/>
              <a:cs typeface="+mn-cs"/>
            </a:rPr>
            <a:t>orange</a:t>
          </a:r>
          <a:r>
            <a:rPr kumimoji="0" lang="en-US" sz="1100" b="1" i="0" u="none" strike="noStrike" kern="0" cap="none" spc="0" normalizeH="0" baseline="0" noProof="0">
              <a:ln>
                <a:noFill/>
              </a:ln>
              <a:solidFill>
                <a:prstClr val="black"/>
              </a:solidFill>
              <a:effectLst/>
              <a:uLnTx/>
              <a:uFillTx/>
              <a:latin typeface="+mn-lt"/>
              <a:ea typeface="+mn-ea"/>
              <a:cs typeface="+mn-cs"/>
            </a:rPr>
            <a:t> (moderate-risk) or </a:t>
          </a:r>
          <a:r>
            <a:rPr kumimoji="0" lang="en-US" sz="1100" b="1" i="0" u="none" strike="noStrike" kern="0" cap="none" spc="0" normalizeH="0" baseline="0" noProof="0">
              <a:ln>
                <a:noFill/>
              </a:ln>
              <a:solidFill>
                <a:srgbClr val="FF0000"/>
              </a:solidFill>
              <a:effectLst/>
              <a:uLnTx/>
              <a:uFillTx/>
              <a:latin typeface="+mn-lt"/>
              <a:ea typeface="+mn-ea"/>
              <a:cs typeface="+mn-cs"/>
            </a:rPr>
            <a:t>red</a:t>
          </a:r>
          <a:r>
            <a:rPr kumimoji="0" lang="en-US" sz="1100" b="1" i="0" u="none" strike="noStrike" kern="0" cap="none" spc="0" normalizeH="0" baseline="0" noProof="0">
              <a:ln>
                <a:noFill/>
              </a:ln>
              <a:solidFill>
                <a:prstClr val="black"/>
              </a:solidFill>
              <a:effectLst/>
              <a:uLnTx/>
              <a:uFillTx/>
              <a:latin typeface="+mn-lt"/>
              <a:ea typeface="+mn-ea"/>
              <a:cs typeface="+mn-cs"/>
            </a:rPr>
            <a:t> (high-risk)  on the left. </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1" i="1" u="none" strike="noStrike" kern="0" cap="none" spc="0" normalizeH="0" baseline="0" noProof="0">
              <a:ln>
                <a:noFill/>
              </a:ln>
              <a:solidFill>
                <a:srgbClr val="FF00FF"/>
              </a:solidFill>
              <a:effectLst/>
              <a:uLnTx/>
              <a:uFillTx/>
              <a:latin typeface="+mn-lt"/>
              <a:ea typeface="+mn-ea"/>
              <a:cs typeface="+mn-cs"/>
            </a:rPr>
            <a:t>The figure that appears in the "County compared to State" row will indicate how much more or less likely your county is to be experiencing a particular consequence behavior, as compared to the state rate/average.  </a:t>
          </a:r>
          <a:r>
            <a:rPr kumimoji="0" lang="en-US" sz="1100" b="0" i="1" u="none" strike="noStrike" kern="0" cap="none" spc="0" normalizeH="0" baseline="0" noProof="0">
              <a:ln>
                <a:noFill/>
              </a:ln>
              <a:solidFill>
                <a:srgbClr val="FF00FF"/>
              </a:solidFill>
              <a:effectLst/>
              <a:uLnTx/>
              <a:uFillTx/>
              <a:latin typeface="+mn-lt"/>
              <a:ea typeface="+mn-ea"/>
              <a:cs typeface="+mn-cs"/>
            </a:rPr>
            <a:t> </a:t>
          </a:r>
          <a:endParaRPr kumimoji="0" lang="en-US" sz="1100" b="0" i="0" u="none" strike="noStrike" kern="0" cap="none" spc="0" normalizeH="0" baseline="0" noProof="0">
            <a:ln>
              <a:noFill/>
            </a:ln>
            <a:solidFill>
              <a:srgbClr val="FF00FF"/>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your county has very few consequence behaviors above the state average, you have the flexibility to </a:t>
          </a:r>
          <a:r>
            <a:rPr kumimoji="0" lang="en-US" sz="1100" b="1" i="0" u="sng" strike="noStrike" kern="0" cap="none" spc="0" normalizeH="0" baseline="0" noProof="0">
              <a:ln>
                <a:noFill/>
              </a:ln>
              <a:solidFill>
                <a:prstClr val="black"/>
              </a:solidFill>
              <a:effectLst/>
              <a:uLnTx/>
              <a:uFillTx/>
              <a:latin typeface="+mn-lt"/>
              <a:ea typeface="+mn-ea"/>
              <a:cs typeface="+mn-cs"/>
            </a:rPr>
            <a:t>self-select/highlight </a:t>
          </a:r>
          <a:r>
            <a:rPr kumimoji="0" lang="en-US" sz="1100" b="1" i="0" u="none" strike="noStrike" kern="0" cap="none" spc="0" normalizeH="0" baseline="0" noProof="0">
              <a:ln>
                <a:noFill/>
              </a:ln>
              <a:solidFill>
                <a:prstClr val="black"/>
              </a:solidFill>
              <a:effectLst/>
              <a:uLnTx/>
              <a:uFillTx/>
              <a:latin typeface="+mn-lt"/>
              <a:ea typeface="+mn-ea"/>
              <a:cs typeface="+mn-cs"/>
            </a:rPr>
            <a:t>areas of risk based on your own knowledge and expertise.  A good rule of thumb is to start with those consumptions that are highest overall or impacting the most youth overall within your county.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Your team is encouraged to incorporate additional sources of consequence data into the excel tool, when available.</a:t>
          </a:r>
        </a:p>
      </xdr:txBody>
    </xdr:sp>
    <xdr:clientData/>
  </xdr:twoCellAnchor>
  <xdr:twoCellAnchor>
    <xdr:from>
      <xdr:col>7</xdr:col>
      <xdr:colOff>10583</xdr:colOff>
      <xdr:row>23</xdr:row>
      <xdr:rowOff>190499</xdr:rowOff>
    </xdr:from>
    <xdr:to>
      <xdr:col>11</xdr:col>
      <xdr:colOff>878418</xdr:colOff>
      <xdr:row>36</xdr:row>
      <xdr:rowOff>0</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0668000" y="5968999"/>
          <a:ext cx="4720168" cy="2286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TEAM DISCUSSION</a:t>
          </a:r>
        </a:p>
        <a:p>
          <a:r>
            <a:rPr lang="en-US" sz="1100" b="1">
              <a:solidFill>
                <a:schemeClr val="dk1"/>
              </a:solidFill>
              <a:effectLst/>
              <a:latin typeface="+mn-lt"/>
              <a:ea typeface="+mn-ea"/>
              <a:cs typeface="+mn-cs"/>
            </a:rPr>
            <a:t>Once all consequence data is entered into the appropriate tab(s), your assessment team should begin to work through the questions provided for further discussion in your </a:t>
          </a:r>
          <a:r>
            <a:rPr lang="en-US" sz="1100" b="1" i="1">
              <a:solidFill>
                <a:schemeClr val="dk1"/>
              </a:solidFill>
              <a:effectLst/>
              <a:latin typeface="+mn-lt"/>
              <a:ea typeface="+mn-ea"/>
              <a:cs typeface="+mn-cs"/>
            </a:rPr>
            <a:t>Consequence Discussion Worksheets</a:t>
          </a:r>
          <a:r>
            <a:rPr lang="en-US" sz="1100" b="1">
              <a:solidFill>
                <a:schemeClr val="dk1"/>
              </a:solidFill>
              <a:effectLst/>
              <a:latin typeface="+mn-lt"/>
              <a:ea typeface="+mn-ea"/>
              <a:cs typeface="+mn-cs"/>
            </a:rPr>
            <a:t>.  The questions will advise your team to think about trends over time, subpopulations and/or age groups that are impacting the data, as well as areas where you might need to collect more information via qualitative discussion (ie: Community Conversations).  The final responses from the discussion questions should be entered into the appropriate space available within the excel tool.  Extra space has been provided</a:t>
          </a:r>
          <a:r>
            <a:rPr lang="en-US" sz="1100" b="1" baseline="0">
              <a:solidFill>
                <a:schemeClr val="dk1"/>
              </a:solidFill>
              <a:effectLst/>
              <a:latin typeface="+mn-lt"/>
              <a:ea typeface="+mn-ea"/>
              <a:cs typeface="+mn-cs"/>
            </a:rPr>
            <a:t> if you have other discussion points you would like to share. </a:t>
          </a:r>
          <a:r>
            <a:rPr lang="en-US" sz="1100" b="1">
              <a:solidFill>
                <a:schemeClr val="dk1"/>
              </a:solidFill>
              <a:effectLst/>
              <a:latin typeface="+mn-lt"/>
              <a:ea typeface="+mn-ea"/>
              <a:cs typeface="+mn-cs"/>
            </a:rPr>
            <a:t> </a:t>
          </a:r>
          <a:endParaRPr lang="en-US">
            <a:effectLst/>
          </a:endParaRPr>
        </a:p>
        <a:p>
          <a:endParaRPr lang="en-US" sz="1100"/>
        </a:p>
      </xdr:txBody>
    </xdr:sp>
    <xdr:clientData/>
  </xdr:twoCellAnchor>
  <xdr:twoCellAnchor>
    <xdr:from>
      <xdr:col>7</xdr:col>
      <xdr:colOff>10587</xdr:colOff>
      <xdr:row>65</xdr:row>
      <xdr:rowOff>178594</xdr:rowOff>
    </xdr:from>
    <xdr:to>
      <xdr:col>12</xdr:col>
      <xdr:colOff>116417</xdr:colOff>
      <xdr:row>71</xdr:row>
      <xdr:rowOff>21167</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10668004" y="11259344"/>
          <a:ext cx="4921246" cy="953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PRIORITIZATION</a:t>
          </a:r>
          <a:r>
            <a:rPr lang="en-US" sz="1100" b="1" u="sng" baseline="0"/>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Following thorough discussion, your assessment team should preliminarily select 2 – 3 Youth Consequence behaviors of concern that might be appropriate to prioritize for change over time.    Before making selections, you will want to consider such things as magnitude, comparison, severity and time-trend(s). </a:t>
          </a:r>
          <a:endParaRPr lang="en-US" sz="1100" b="1"/>
        </a:p>
      </xdr:txBody>
    </xdr:sp>
    <xdr:clientData/>
  </xdr:twoCellAnchor>
  <xdr:twoCellAnchor>
    <xdr:from>
      <xdr:col>7</xdr:col>
      <xdr:colOff>10583</xdr:colOff>
      <xdr:row>71</xdr:row>
      <xdr:rowOff>31750</xdr:rowOff>
    </xdr:from>
    <xdr:to>
      <xdr:col>12</xdr:col>
      <xdr:colOff>116417</xdr:colOff>
      <xdr:row>75</xdr:row>
      <xdr:rowOff>31750</xdr:rowOff>
    </xdr:to>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10668000" y="12223750"/>
          <a:ext cx="492125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DATA GAPS</a:t>
          </a:r>
          <a:r>
            <a:rPr lang="en-US" sz="1100" b="1" u="sng" baseline="0">
              <a:solidFill>
                <a:schemeClr val="dk1"/>
              </a:solidFill>
              <a:effectLst/>
              <a:latin typeface="+mn-lt"/>
              <a:ea typeface="+mn-ea"/>
              <a:cs typeface="+mn-cs"/>
            </a:rPr>
            <a:t> </a:t>
          </a:r>
          <a:endParaRPr lang="en-US">
            <a:effectLst/>
          </a:endParaRPr>
        </a:p>
        <a:p>
          <a:pPr eaLnBrk="1" fontAlgn="auto" latinLnBrk="0" hangingPunct="1"/>
          <a:r>
            <a:rPr lang="en-US" sz="1100" b="1" baseline="0">
              <a:solidFill>
                <a:schemeClr val="dk1"/>
              </a:solidFill>
              <a:effectLst/>
              <a:latin typeface="+mn-lt"/>
              <a:ea typeface="+mn-ea"/>
              <a:cs typeface="+mn-cs"/>
            </a:rPr>
            <a:t>Are there data sets you that feel like you're missing or are extremely limited that could be valuable in this category in the future? </a:t>
          </a:r>
          <a:endParaRPr lang="en-US">
            <a:effectLst/>
          </a:endParaRPr>
        </a:p>
        <a:p>
          <a:endParaRPr lang="en-US" sz="1100"/>
        </a:p>
      </xdr:txBody>
    </xdr:sp>
    <xdr:clientData/>
  </xdr:twoCellAnchor>
  <xdr:twoCellAnchor>
    <xdr:from>
      <xdr:col>7</xdr:col>
      <xdr:colOff>10584</xdr:colOff>
      <xdr:row>16</xdr:row>
      <xdr:rowOff>0</xdr:rowOff>
    </xdr:from>
    <xdr:to>
      <xdr:col>11</xdr:col>
      <xdr:colOff>873125</xdr:colOff>
      <xdr:row>19</xdr:row>
      <xdr:rowOff>31750</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10668001" y="3989917"/>
          <a:ext cx="4714874" cy="740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baseline="0"/>
            <a:t>ADDITIONAL SPACE </a:t>
          </a:r>
          <a:endParaRPr lang="en-US" sz="1100" b="1"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Need</a:t>
          </a:r>
          <a:r>
            <a:rPr lang="en-US" sz="1100" b="1" baseline="0">
              <a:solidFill>
                <a:schemeClr val="dk1"/>
              </a:solidFill>
              <a:effectLst/>
              <a:latin typeface="+mn-lt"/>
              <a:ea typeface="+mn-ea"/>
              <a:cs typeface="+mn-cs"/>
            </a:rPr>
            <a:t> additional space to add localized data? Use the spaces to the left to add in relevant data that you would like to review. </a:t>
          </a:r>
          <a:endParaRPr lang="en-US" sz="1100" b="1">
            <a:solidFill>
              <a:schemeClr val="dk1"/>
            </a:solidFill>
            <a:effectLst/>
            <a:latin typeface="+mn-lt"/>
            <a:ea typeface="+mn-ea"/>
            <a:cs typeface="+mn-cs"/>
          </a:endParaRP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10585</xdr:colOff>
      <xdr:row>30</xdr:row>
      <xdr:rowOff>1</xdr:rowOff>
    </xdr:from>
    <xdr:to>
      <xdr:col>14</xdr:col>
      <xdr:colOff>535783</xdr:colOff>
      <xdr:row>42</xdr:row>
      <xdr:rowOff>10585</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0752668" y="7821084"/>
          <a:ext cx="4822032" cy="1915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TEAM DISCUSSION</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Once all consequence data is entered into the appropriate tab(s), your assessment team should begin to work through the questions provided for further discussion in your </a:t>
          </a:r>
          <a:r>
            <a:rPr lang="en-US" sz="1100" b="1" i="1">
              <a:solidFill>
                <a:schemeClr val="dk1"/>
              </a:solidFill>
              <a:effectLst/>
              <a:latin typeface="+mn-lt"/>
              <a:ea typeface="+mn-ea"/>
              <a:cs typeface="+mn-cs"/>
            </a:rPr>
            <a:t>Consequence Discussion Worksheets</a:t>
          </a:r>
          <a:r>
            <a:rPr lang="en-US" sz="1100" b="1">
              <a:solidFill>
                <a:schemeClr val="dk1"/>
              </a:solidFill>
              <a:effectLst/>
              <a:latin typeface="+mn-lt"/>
              <a:ea typeface="+mn-ea"/>
              <a:cs typeface="+mn-cs"/>
            </a:rPr>
            <a:t>.  The questions will advise your team to think about trends over time, subpopulations and/or age groups that are impacting the data, as well as areas where you might need to collect more information via qualitative discussion (ie: Community Conversations).  The final responses from the discussion questions should be entered into the appropriate space available within the excel tool.   Extra space has been provided</a:t>
          </a:r>
          <a:r>
            <a:rPr lang="en-US" sz="1100" b="1" baseline="0">
              <a:solidFill>
                <a:schemeClr val="dk1"/>
              </a:solidFill>
              <a:effectLst/>
              <a:latin typeface="+mn-lt"/>
              <a:ea typeface="+mn-ea"/>
              <a:cs typeface="+mn-cs"/>
            </a:rPr>
            <a:t> if you have other discussion points you would like to share. </a:t>
          </a:r>
          <a:r>
            <a:rPr lang="en-US" sz="1100" b="1">
              <a:solidFill>
                <a:schemeClr val="dk1"/>
              </a:solidFill>
              <a:effectLst/>
              <a:latin typeface="+mn-lt"/>
              <a:ea typeface="+mn-ea"/>
              <a:cs typeface="+mn-cs"/>
            </a:rPr>
            <a:t> </a:t>
          </a:r>
          <a:endParaRPr lang="en-US">
            <a:effectLst/>
          </a:endParaRPr>
        </a:p>
        <a:p>
          <a:endParaRPr lang="en-US">
            <a:effectLst/>
          </a:endParaRPr>
        </a:p>
        <a:p>
          <a:endParaRPr lang="en-US" sz="1100"/>
        </a:p>
      </xdr:txBody>
    </xdr:sp>
    <xdr:clientData/>
  </xdr:twoCellAnchor>
  <xdr:twoCellAnchor>
    <xdr:from>
      <xdr:col>7</xdr:col>
      <xdr:colOff>21170</xdr:colOff>
      <xdr:row>71</xdr:row>
      <xdr:rowOff>148165</xdr:rowOff>
    </xdr:from>
    <xdr:to>
      <xdr:col>14</xdr:col>
      <xdr:colOff>603252</xdr:colOff>
      <xdr:row>77</xdr:row>
      <xdr:rowOff>42334</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10763253" y="14065248"/>
          <a:ext cx="4878916" cy="9736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PRIORITIZATION</a:t>
          </a:r>
          <a:r>
            <a:rPr lang="en-US" sz="1100" b="1" u="sng" baseline="0"/>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Following thorough discussion, your assessment team should preliminarily select 2 – 3 Adult Consequence behaviors of concern that might be appropriate to prioritize for change over time.    </a:t>
          </a:r>
          <a:r>
            <a:rPr lang="en-US" sz="1100" b="1" i="1">
              <a:solidFill>
                <a:schemeClr val="dk1"/>
              </a:solidFill>
              <a:effectLst/>
              <a:latin typeface="+mn-lt"/>
              <a:ea typeface="+mn-ea"/>
              <a:cs typeface="+mn-cs"/>
            </a:rPr>
            <a:t>Before making selections, you will want to consider such things as magnitude, comparison, severity and time-trend(s).</a:t>
          </a:r>
          <a:endParaRPr lang="en-US" sz="1100" b="1"/>
        </a:p>
      </xdr:txBody>
    </xdr:sp>
    <xdr:clientData/>
  </xdr:twoCellAnchor>
  <xdr:twoCellAnchor>
    <xdr:from>
      <xdr:col>7</xdr:col>
      <xdr:colOff>21168</xdr:colOff>
      <xdr:row>77</xdr:row>
      <xdr:rowOff>52918</xdr:rowOff>
    </xdr:from>
    <xdr:to>
      <xdr:col>15</xdr:col>
      <xdr:colOff>1</xdr:colOff>
      <xdr:row>81</xdr:row>
      <xdr:rowOff>74083</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10763251" y="15049501"/>
          <a:ext cx="4889500" cy="6561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DATA GAPS</a:t>
          </a:r>
          <a:r>
            <a:rPr lang="en-US" sz="1100" b="1" u="sng" baseline="0">
              <a:solidFill>
                <a:schemeClr val="dk1"/>
              </a:solidFill>
              <a:effectLst/>
              <a:latin typeface="+mn-lt"/>
              <a:ea typeface="+mn-ea"/>
              <a:cs typeface="+mn-cs"/>
            </a:rPr>
            <a:t> </a:t>
          </a:r>
          <a:endParaRPr lang="en-US">
            <a:effectLst/>
          </a:endParaRPr>
        </a:p>
        <a:p>
          <a:pPr eaLnBrk="1" fontAlgn="auto" latinLnBrk="0" hangingPunct="1"/>
          <a:r>
            <a:rPr lang="en-US" sz="1100" b="1" baseline="0">
              <a:solidFill>
                <a:schemeClr val="dk1"/>
              </a:solidFill>
              <a:effectLst/>
              <a:latin typeface="+mn-lt"/>
              <a:ea typeface="+mn-ea"/>
              <a:cs typeface="+mn-cs"/>
            </a:rPr>
            <a:t>Are there data sets you that feel like you're missing or are extremely limited that could be valuable in this category in the future? </a:t>
          </a:r>
          <a:endParaRPr lang="en-US">
            <a:effectLst/>
          </a:endParaRPr>
        </a:p>
      </xdr:txBody>
    </xdr:sp>
    <xdr:clientData/>
  </xdr:twoCellAnchor>
  <xdr:twoCellAnchor>
    <xdr:from>
      <xdr:col>7</xdr:col>
      <xdr:colOff>10585</xdr:colOff>
      <xdr:row>16</xdr:row>
      <xdr:rowOff>1057</xdr:rowOff>
    </xdr:from>
    <xdr:to>
      <xdr:col>14</xdr:col>
      <xdr:colOff>423333</xdr:colOff>
      <xdr:row>18</xdr:row>
      <xdr:rowOff>137585</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0752668" y="4107390"/>
          <a:ext cx="4709582" cy="6762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baseline="0"/>
            <a:t>ADDITIONAL SPACE </a:t>
          </a:r>
          <a:endParaRPr lang="en-US" sz="1100" b="1"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Need</a:t>
          </a:r>
          <a:r>
            <a:rPr lang="en-US" sz="1100" b="1" baseline="0">
              <a:solidFill>
                <a:schemeClr val="dk1"/>
              </a:solidFill>
              <a:effectLst/>
              <a:latin typeface="+mn-lt"/>
              <a:ea typeface="+mn-ea"/>
              <a:cs typeface="+mn-cs"/>
            </a:rPr>
            <a:t> additional space to add localized data? Use the spaces to the left to add in relevant data that you would like to review. </a:t>
          </a:r>
          <a:endParaRPr lang="en-US" sz="1100" b="1">
            <a:solidFill>
              <a:schemeClr val="dk1"/>
            </a:solidFill>
            <a:effectLst/>
            <a:latin typeface="+mn-lt"/>
            <a:ea typeface="+mn-ea"/>
            <a:cs typeface="+mn-cs"/>
          </a:endParaRPr>
        </a:p>
        <a:p>
          <a:endParaRPr lang="en-US" sz="1100"/>
        </a:p>
      </xdr:txBody>
    </xdr:sp>
    <xdr:clientData/>
  </xdr:twoCellAnchor>
  <xdr:twoCellAnchor>
    <xdr:from>
      <xdr:col>7</xdr:col>
      <xdr:colOff>0</xdr:colOff>
      <xdr:row>1</xdr:row>
      <xdr:rowOff>1</xdr:rowOff>
    </xdr:from>
    <xdr:to>
      <xdr:col>14</xdr:col>
      <xdr:colOff>433916</xdr:colOff>
      <xdr:row>16</xdr:row>
      <xdr:rowOff>0</xdr:rowOff>
    </xdr:to>
    <xdr:sp macro="" textlink="">
      <xdr:nvSpPr>
        <xdr:cNvPr id="8" name="TextBox 7">
          <a:extLst>
            <a:ext uri="{FF2B5EF4-FFF2-40B4-BE49-F238E27FC236}">
              <a16:creationId xmlns:a16="http://schemas.microsoft.com/office/drawing/2014/main" id="{00000000-0008-0000-0500-000007000000}"/>
            </a:ext>
          </a:extLst>
        </xdr:cNvPr>
        <xdr:cNvSpPr txBox="1"/>
      </xdr:nvSpPr>
      <xdr:spPr>
        <a:xfrm flipH="1">
          <a:off x="10742083" y="222251"/>
          <a:ext cx="4730750" cy="38840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sng" strike="noStrike">
              <a:solidFill>
                <a:schemeClr val="dk1"/>
              </a:solidFill>
              <a:effectLst/>
              <a:latin typeface="+mn-lt"/>
              <a:ea typeface="+mn-ea"/>
              <a:cs typeface="+mn-cs"/>
            </a:rPr>
            <a:t>DATA ENTRY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Using the data sources provided, enter the consequence  data into the appropriate cell(s).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When your county level rates exceed that of the state, the “county/state comparison” will </a:t>
          </a:r>
          <a:r>
            <a:rPr kumimoji="0" lang="en-US" sz="1100" b="1" i="0" u="sng" strike="noStrike" kern="0" cap="none" spc="0" normalizeH="0" baseline="0" noProof="0">
              <a:ln>
                <a:noFill/>
              </a:ln>
              <a:solidFill>
                <a:prstClr val="black"/>
              </a:solidFill>
              <a:effectLst/>
              <a:uLnTx/>
              <a:uFillTx/>
              <a:latin typeface="+mn-lt"/>
              <a:ea typeface="+mn-ea"/>
              <a:cs typeface="+mn-cs"/>
            </a:rPr>
            <a:t>auto-highlight</a:t>
          </a:r>
          <a:r>
            <a:rPr kumimoji="0" lang="en-US" sz="1100" b="1" i="0" u="none" strike="noStrike" kern="0" cap="none" spc="0" normalizeH="0" baseline="0" noProof="0">
              <a:ln>
                <a:noFill/>
              </a:ln>
              <a:solidFill>
                <a:prstClr val="black"/>
              </a:solidFill>
              <a:effectLst/>
              <a:uLnTx/>
              <a:uFillTx/>
              <a:latin typeface="+mn-lt"/>
              <a:ea typeface="+mn-ea"/>
              <a:cs typeface="+mn-cs"/>
            </a:rPr>
            <a:t> in </a:t>
          </a:r>
          <a:r>
            <a:rPr kumimoji="0" lang="en-US" sz="1100" b="1" i="0" u="none" strike="noStrike" kern="0" cap="none" spc="0" normalizeH="0" baseline="0" noProof="0">
              <a:ln>
                <a:noFill/>
              </a:ln>
              <a:solidFill>
                <a:srgbClr val="FFC000"/>
              </a:solidFill>
              <a:effectLst/>
              <a:uLnTx/>
              <a:uFillTx/>
              <a:latin typeface="+mn-lt"/>
              <a:ea typeface="+mn-ea"/>
              <a:cs typeface="+mn-cs"/>
            </a:rPr>
            <a:t>yellow</a:t>
          </a:r>
          <a:r>
            <a:rPr kumimoji="0" lang="en-US" sz="1100" b="1" i="0" u="none" strike="noStrike" kern="0" cap="none" spc="0" normalizeH="0" baseline="0" noProof="0">
              <a:ln>
                <a:noFill/>
              </a:ln>
              <a:solidFill>
                <a:prstClr val="black"/>
              </a:solidFill>
              <a:effectLst/>
              <a:uLnTx/>
              <a:uFillTx/>
              <a:latin typeface="+mn-lt"/>
              <a:ea typeface="+mn-ea"/>
              <a:cs typeface="+mn-cs"/>
            </a:rPr>
            <a:t> (lower-risk), </a:t>
          </a:r>
          <a:r>
            <a:rPr kumimoji="0" lang="en-US" sz="1100" b="1" i="0" u="none" strike="noStrike" kern="0" cap="none" spc="0" normalizeH="0" baseline="0" noProof="0">
              <a:ln>
                <a:noFill/>
              </a:ln>
              <a:solidFill>
                <a:srgbClr val="F79646">
                  <a:lumMod val="75000"/>
                </a:srgbClr>
              </a:solidFill>
              <a:effectLst/>
              <a:uLnTx/>
              <a:uFillTx/>
              <a:latin typeface="+mn-lt"/>
              <a:ea typeface="+mn-ea"/>
              <a:cs typeface="+mn-cs"/>
            </a:rPr>
            <a:t>orange</a:t>
          </a:r>
          <a:r>
            <a:rPr kumimoji="0" lang="en-US" sz="1100" b="1" i="0" u="none" strike="noStrike" kern="0" cap="none" spc="0" normalizeH="0" baseline="0" noProof="0">
              <a:ln>
                <a:noFill/>
              </a:ln>
              <a:solidFill>
                <a:prstClr val="black"/>
              </a:solidFill>
              <a:effectLst/>
              <a:uLnTx/>
              <a:uFillTx/>
              <a:latin typeface="+mn-lt"/>
              <a:ea typeface="+mn-ea"/>
              <a:cs typeface="+mn-cs"/>
            </a:rPr>
            <a:t> (moderate-risk) or </a:t>
          </a:r>
          <a:r>
            <a:rPr kumimoji="0" lang="en-US" sz="1100" b="1" i="0" u="none" strike="noStrike" kern="0" cap="none" spc="0" normalizeH="0" baseline="0" noProof="0">
              <a:ln>
                <a:noFill/>
              </a:ln>
              <a:solidFill>
                <a:srgbClr val="FF0000"/>
              </a:solidFill>
              <a:effectLst/>
              <a:uLnTx/>
              <a:uFillTx/>
              <a:latin typeface="+mn-lt"/>
              <a:ea typeface="+mn-ea"/>
              <a:cs typeface="+mn-cs"/>
            </a:rPr>
            <a:t>red</a:t>
          </a:r>
          <a:r>
            <a:rPr kumimoji="0" lang="en-US" sz="1100" b="1" i="0" u="none" strike="noStrike" kern="0" cap="none" spc="0" normalizeH="0" baseline="0" noProof="0">
              <a:ln>
                <a:noFill/>
              </a:ln>
              <a:solidFill>
                <a:prstClr val="black"/>
              </a:solidFill>
              <a:effectLst/>
              <a:uLnTx/>
              <a:uFillTx/>
              <a:latin typeface="+mn-lt"/>
              <a:ea typeface="+mn-ea"/>
              <a:cs typeface="+mn-cs"/>
            </a:rPr>
            <a:t> (high-risk)  on the left. </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1" i="1" u="none" strike="noStrike" kern="0" cap="none" spc="0" normalizeH="0" baseline="0" noProof="0">
              <a:ln>
                <a:noFill/>
              </a:ln>
              <a:solidFill>
                <a:srgbClr val="FF00FF"/>
              </a:solidFill>
              <a:effectLst/>
              <a:uLnTx/>
              <a:uFillTx/>
              <a:latin typeface="+mn-lt"/>
              <a:ea typeface="+mn-ea"/>
              <a:cs typeface="+mn-cs"/>
            </a:rPr>
            <a:t>The figure that appears in the "County compared to State" row will indicate how much more or less likely your county is to be experiencing a particular consequence behavior, as compared to the state rate/average.  </a:t>
          </a:r>
          <a:r>
            <a:rPr kumimoji="0" lang="en-US" sz="1100" b="0" i="1" u="none" strike="noStrike" kern="0" cap="none" spc="0" normalizeH="0" baseline="0" noProof="0">
              <a:ln>
                <a:noFill/>
              </a:ln>
              <a:solidFill>
                <a:srgbClr val="FF00FF"/>
              </a:solidFill>
              <a:effectLst/>
              <a:uLnTx/>
              <a:uFillTx/>
              <a:latin typeface="+mn-lt"/>
              <a:ea typeface="+mn-ea"/>
              <a:cs typeface="+mn-cs"/>
            </a:rPr>
            <a:t> </a:t>
          </a:r>
          <a:endParaRPr kumimoji="0" lang="en-US" sz="1100" b="0" i="0" u="none" strike="noStrike" kern="0" cap="none" spc="0" normalizeH="0" baseline="0" noProof="0">
            <a:ln>
              <a:noFill/>
            </a:ln>
            <a:solidFill>
              <a:srgbClr val="FF00FF"/>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your county has very few consequence behaviors above the state average, you have the flexibility to </a:t>
          </a:r>
          <a:r>
            <a:rPr kumimoji="0" lang="en-US" sz="1100" b="1" i="0" u="sng" strike="noStrike" kern="0" cap="none" spc="0" normalizeH="0" baseline="0" noProof="0">
              <a:ln>
                <a:noFill/>
              </a:ln>
              <a:solidFill>
                <a:prstClr val="black"/>
              </a:solidFill>
              <a:effectLst/>
              <a:uLnTx/>
              <a:uFillTx/>
              <a:latin typeface="+mn-lt"/>
              <a:ea typeface="+mn-ea"/>
              <a:cs typeface="+mn-cs"/>
            </a:rPr>
            <a:t>self-select/highlight </a:t>
          </a:r>
          <a:r>
            <a:rPr kumimoji="0" lang="en-US" sz="1100" b="1" i="0" u="none" strike="noStrike" kern="0" cap="none" spc="0" normalizeH="0" baseline="0" noProof="0">
              <a:ln>
                <a:noFill/>
              </a:ln>
              <a:solidFill>
                <a:prstClr val="black"/>
              </a:solidFill>
              <a:effectLst/>
              <a:uLnTx/>
              <a:uFillTx/>
              <a:latin typeface="+mn-lt"/>
              <a:ea typeface="+mn-ea"/>
              <a:cs typeface="+mn-cs"/>
            </a:rPr>
            <a:t>areas of risk based on your own knowledge and expertise.  A good rule of thumb is to start with those consumptions that are highest overall or impacting the most adults overall within your county.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Your team is encouraged to incorporate additional sources of consequence data into the excel tool, when available.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10580</xdr:colOff>
      <xdr:row>1</xdr:row>
      <xdr:rowOff>1</xdr:rowOff>
    </xdr:from>
    <xdr:to>
      <xdr:col>18</xdr:col>
      <xdr:colOff>84664</xdr:colOff>
      <xdr:row>19</xdr:row>
      <xdr:rowOff>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flipH="1">
          <a:off x="10604497" y="190501"/>
          <a:ext cx="4635500" cy="4032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sng" strike="noStrike">
              <a:solidFill>
                <a:schemeClr val="dk1"/>
              </a:solidFill>
              <a:effectLst/>
              <a:latin typeface="+mn-lt"/>
              <a:ea typeface="+mn-ea"/>
              <a:cs typeface="+mn-cs"/>
            </a:rPr>
            <a:t>DATA ENTRY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Using the county PAYS report or the PAYS Web Tool, carefully review and enter your county level data for each Risk and Protective factor into the excel tool.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When your county level rates exceed that of the state, the “county/state comparison” will </a:t>
          </a:r>
          <a:r>
            <a:rPr kumimoji="0" lang="en-US" sz="1100" b="1" i="0" u="sng" strike="noStrike" kern="0" cap="none" spc="0" normalizeH="0" baseline="0" noProof="0">
              <a:ln>
                <a:noFill/>
              </a:ln>
              <a:solidFill>
                <a:prstClr val="black"/>
              </a:solidFill>
              <a:effectLst/>
              <a:uLnTx/>
              <a:uFillTx/>
              <a:latin typeface="+mn-lt"/>
              <a:ea typeface="+mn-ea"/>
              <a:cs typeface="+mn-cs"/>
            </a:rPr>
            <a:t>auto-highlight</a:t>
          </a:r>
          <a:r>
            <a:rPr kumimoji="0" lang="en-US" sz="1100" b="1" i="0" u="none" strike="noStrike" kern="0" cap="none" spc="0" normalizeH="0" baseline="0" noProof="0">
              <a:ln>
                <a:noFill/>
              </a:ln>
              <a:solidFill>
                <a:prstClr val="black"/>
              </a:solidFill>
              <a:effectLst/>
              <a:uLnTx/>
              <a:uFillTx/>
              <a:latin typeface="+mn-lt"/>
              <a:ea typeface="+mn-ea"/>
              <a:cs typeface="+mn-cs"/>
            </a:rPr>
            <a:t> in </a:t>
          </a:r>
          <a:r>
            <a:rPr kumimoji="0" lang="en-US" sz="1100" b="1" i="0" u="none" strike="noStrike" kern="0" cap="none" spc="0" normalizeH="0" baseline="0" noProof="0">
              <a:ln>
                <a:noFill/>
              </a:ln>
              <a:solidFill>
                <a:srgbClr val="FFC000"/>
              </a:solidFill>
              <a:effectLst/>
              <a:uLnTx/>
              <a:uFillTx/>
              <a:latin typeface="+mn-lt"/>
              <a:ea typeface="+mn-ea"/>
              <a:cs typeface="+mn-cs"/>
            </a:rPr>
            <a:t>yellow</a:t>
          </a:r>
          <a:r>
            <a:rPr kumimoji="0" lang="en-US" sz="1100" b="1" i="0" u="none" strike="noStrike" kern="0" cap="none" spc="0" normalizeH="0" baseline="0" noProof="0">
              <a:ln>
                <a:noFill/>
              </a:ln>
              <a:solidFill>
                <a:prstClr val="black"/>
              </a:solidFill>
              <a:effectLst/>
              <a:uLnTx/>
              <a:uFillTx/>
              <a:latin typeface="+mn-lt"/>
              <a:ea typeface="+mn-ea"/>
              <a:cs typeface="+mn-cs"/>
            </a:rPr>
            <a:t> (lower-risk), </a:t>
          </a:r>
          <a:r>
            <a:rPr kumimoji="0" lang="en-US" sz="1100" b="1" i="0" u="none" strike="noStrike" kern="0" cap="none" spc="0" normalizeH="0" baseline="0" noProof="0">
              <a:ln>
                <a:noFill/>
              </a:ln>
              <a:solidFill>
                <a:srgbClr val="F79646">
                  <a:lumMod val="75000"/>
                </a:srgbClr>
              </a:solidFill>
              <a:effectLst/>
              <a:uLnTx/>
              <a:uFillTx/>
              <a:latin typeface="+mn-lt"/>
              <a:ea typeface="+mn-ea"/>
              <a:cs typeface="+mn-cs"/>
            </a:rPr>
            <a:t>orange</a:t>
          </a:r>
          <a:r>
            <a:rPr kumimoji="0" lang="en-US" sz="1100" b="1" i="0" u="none" strike="noStrike" kern="0" cap="none" spc="0" normalizeH="0" baseline="0" noProof="0">
              <a:ln>
                <a:noFill/>
              </a:ln>
              <a:solidFill>
                <a:prstClr val="black"/>
              </a:solidFill>
              <a:effectLst/>
              <a:uLnTx/>
              <a:uFillTx/>
              <a:latin typeface="+mn-lt"/>
              <a:ea typeface="+mn-ea"/>
              <a:cs typeface="+mn-cs"/>
            </a:rPr>
            <a:t> (moderate-risk) or </a:t>
          </a:r>
          <a:r>
            <a:rPr kumimoji="0" lang="en-US" sz="1100" b="1" i="0" u="none" strike="noStrike" kern="0" cap="none" spc="0" normalizeH="0" baseline="0" noProof="0">
              <a:ln>
                <a:noFill/>
              </a:ln>
              <a:solidFill>
                <a:srgbClr val="FF0000"/>
              </a:solidFill>
              <a:effectLst/>
              <a:uLnTx/>
              <a:uFillTx/>
              <a:latin typeface="+mn-lt"/>
              <a:ea typeface="+mn-ea"/>
              <a:cs typeface="+mn-cs"/>
            </a:rPr>
            <a:t>red</a:t>
          </a:r>
          <a:r>
            <a:rPr kumimoji="0" lang="en-US" sz="1100" b="1" i="0" u="none" strike="noStrike" kern="0" cap="none" spc="0" normalizeH="0" baseline="0" noProof="0">
              <a:ln>
                <a:noFill/>
              </a:ln>
              <a:solidFill>
                <a:prstClr val="black"/>
              </a:solidFill>
              <a:effectLst/>
              <a:uLnTx/>
              <a:uFillTx/>
              <a:latin typeface="+mn-lt"/>
              <a:ea typeface="+mn-ea"/>
              <a:cs typeface="+mn-cs"/>
            </a:rPr>
            <a:t> (high-risk) </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1" i="0" u="none" strike="noStrike" kern="0" cap="none" spc="0" normalizeH="0" baseline="0" noProof="0">
              <a:ln>
                <a:noFill/>
              </a:ln>
              <a:solidFill>
                <a:prstClr val="black"/>
              </a:solidFill>
              <a:effectLst/>
              <a:uLnTx/>
              <a:uFillTx/>
              <a:latin typeface="+mn-lt"/>
              <a:ea typeface="+mn-ea"/>
              <a:cs typeface="+mn-cs"/>
            </a:rPr>
            <a:t> on the left.  </a:t>
          </a:r>
          <a:r>
            <a:rPr kumimoji="0" lang="en-US" sz="1100" b="1" i="1" u="none" strike="noStrike" kern="0" cap="none" spc="0" normalizeH="0" baseline="0" noProof="0">
              <a:ln>
                <a:noFill/>
              </a:ln>
              <a:solidFill>
                <a:srgbClr val="FF00FF"/>
              </a:solidFill>
              <a:effectLst/>
              <a:uLnTx/>
              <a:uFillTx/>
              <a:latin typeface="+mn-lt"/>
              <a:ea typeface="+mn-ea"/>
              <a:cs typeface="+mn-cs"/>
            </a:rPr>
            <a:t>The figure that appears in the "County compared to State" row will indicate how much more or less likely your county is to be experiencing a particular risk and/or protection issue, as compared to the state rate/average.  </a:t>
          </a:r>
          <a:r>
            <a:rPr kumimoji="0" lang="en-US" sz="1100" b="0" i="1" u="none" strike="noStrike" kern="0" cap="none" spc="0" normalizeH="0" baseline="0" noProof="0">
              <a:ln>
                <a:noFill/>
              </a:ln>
              <a:solidFill>
                <a:srgbClr val="FF00FF"/>
              </a:solidFill>
              <a:effectLst/>
              <a:uLnTx/>
              <a:uFillTx/>
              <a:latin typeface="+mn-lt"/>
              <a:ea typeface="+mn-ea"/>
              <a:cs typeface="+mn-cs"/>
            </a:rPr>
            <a:t> </a:t>
          </a:r>
          <a:r>
            <a:rPr kumimoji="0" lang="en-US" sz="1100" b="1" i="0" u="none" strike="noStrike" kern="0" cap="none" spc="0" normalizeH="0" baseline="0" noProof="0">
              <a:ln>
                <a:noFill/>
              </a:ln>
              <a:solidFill>
                <a:srgbClr val="FF00FF"/>
              </a:solidFill>
              <a:effectLst/>
              <a:uLnTx/>
              <a:uFillTx/>
              <a:latin typeface="+mn-lt"/>
              <a:ea typeface="+mn-ea"/>
              <a:cs typeface="+mn-cs"/>
            </a:rPr>
            <a:t> </a:t>
          </a:r>
          <a:r>
            <a:rPr kumimoji="0" lang="en-US" sz="1100" b="0" i="0" u="none" strike="noStrike" kern="0" cap="none" spc="0" normalizeH="0" baseline="0" noProof="0">
              <a:ln>
                <a:noFill/>
              </a:ln>
              <a:solidFill>
                <a:srgbClr val="FF00FF"/>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When your overall county rate/average is of elevated risk as compared to the state, you are required to </a:t>
          </a:r>
          <a:r>
            <a:rPr kumimoji="0" lang="en-US" sz="1100" b="1" i="0" u="sng" strike="noStrike" kern="0" cap="none" spc="0" normalizeH="0" baseline="0" noProof="0">
              <a:ln>
                <a:noFill/>
              </a:ln>
              <a:solidFill>
                <a:prstClr val="black"/>
              </a:solidFill>
              <a:effectLst/>
              <a:uLnTx/>
              <a:uFillTx/>
              <a:latin typeface="+mn-lt"/>
              <a:ea typeface="+mn-ea"/>
              <a:cs typeface="+mn-cs"/>
            </a:rPr>
            <a:t>enter grade level data </a:t>
          </a:r>
          <a:r>
            <a:rPr kumimoji="0" lang="en-US" sz="1100" b="1" i="0" u="none" strike="noStrike" kern="0" cap="none" spc="0" normalizeH="0" baseline="0" noProof="0">
              <a:ln>
                <a:noFill/>
              </a:ln>
              <a:solidFill>
                <a:prstClr val="black"/>
              </a:solidFill>
              <a:effectLst/>
              <a:uLnTx/>
              <a:uFillTx/>
              <a:latin typeface="+mn-lt"/>
              <a:ea typeface="+mn-ea"/>
              <a:cs typeface="+mn-cs"/>
            </a:rPr>
            <a:t>into the tool to identify the specific grade levels that are most impacting the data.  You should also look closely at the trends over time.</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your county has very few risk factors above the state average, you have the flexibility to </a:t>
          </a:r>
          <a:r>
            <a:rPr kumimoji="0" lang="en-US" sz="1100" b="1" i="0" u="sng" strike="noStrike" kern="0" cap="none" spc="0" normalizeH="0" baseline="0" noProof="0">
              <a:ln>
                <a:noFill/>
              </a:ln>
              <a:solidFill>
                <a:prstClr val="black"/>
              </a:solidFill>
              <a:effectLst/>
              <a:uLnTx/>
              <a:uFillTx/>
              <a:latin typeface="+mn-lt"/>
              <a:ea typeface="+mn-ea"/>
              <a:cs typeface="+mn-cs"/>
            </a:rPr>
            <a:t>self-select/highlight </a:t>
          </a:r>
          <a:r>
            <a:rPr kumimoji="0" lang="en-US" sz="1100" b="1" i="0" u="none" strike="noStrike" kern="0" cap="none" spc="0" normalizeH="0" baseline="0" noProof="0">
              <a:ln>
                <a:noFill/>
              </a:ln>
              <a:solidFill>
                <a:prstClr val="black"/>
              </a:solidFill>
              <a:effectLst/>
              <a:uLnTx/>
              <a:uFillTx/>
              <a:latin typeface="+mn-lt"/>
              <a:ea typeface="+mn-ea"/>
              <a:cs typeface="+mn-cs"/>
            </a:rPr>
            <a:t>areas of risk based on your own knowledge and expertise.  A good rule of thumb is to start with those risk factors  that are highest overall or impacting the most youth overall within your county.  </a:t>
          </a:r>
        </a:p>
      </xdr:txBody>
    </xdr:sp>
    <xdr:clientData/>
  </xdr:twoCellAnchor>
  <xdr:twoCellAnchor>
    <xdr:from>
      <xdr:col>11</xdr:col>
      <xdr:colOff>10583</xdr:colOff>
      <xdr:row>42</xdr:row>
      <xdr:rowOff>1</xdr:rowOff>
    </xdr:from>
    <xdr:to>
      <xdr:col>19</xdr:col>
      <xdr:colOff>10583</xdr:colOff>
      <xdr:row>50</xdr:row>
      <xdr:rowOff>21168</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10604500" y="9345084"/>
          <a:ext cx="5524500" cy="1725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TEAM DISCUSSION</a:t>
          </a:r>
        </a:p>
        <a:p>
          <a:pPr eaLnBrk="1" fontAlgn="auto" latinLnBrk="0" hangingPunct="1"/>
          <a:r>
            <a:rPr lang="en-US" sz="1100" b="1">
              <a:solidFill>
                <a:schemeClr val="dk1"/>
              </a:solidFill>
              <a:effectLst/>
              <a:latin typeface="+mn-lt"/>
              <a:ea typeface="+mn-ea"/>
              <a:cs typeface="+mn-cs"/>
            </a:rPr>
            <a:t>Once all risk</a:t>
          </a:r>
          <a:r>
            <a:rPr lang="en-US" sz="1100" b="1" baseline="0">
              <a:solidFill>
                <a:schemeClr val="dk1"/>
              </a:solidFill>
              <a:effectLst/>
              <a:latin typeface="+mn-lt"/>
              <a:ea typeface="+mn-ea"/>
              <a:cs typeface="+mn-cs"/>
            </a:rPr>
            <a:t> factor</a:t>
          </a:r>
          <a:r>
            <a:rPr lang="en-US" sz="1100" b="1">
              <a:solidFill>
                <a:schemeClr val="dk1"/>
              </a:solidFill>
              <a:effectLst/>
              <a:latin typeface="+mn-lt"/>
              <a:ea typeface="+mn-ea"/>
              <a:cs typeface="+mn-cs"/>
            </a:rPr>
            <a:t> data is entered into the appropriate tab(s), your assessment team should begin to work through the questions provided for further discussion in your </a:t>
          </a:r>
          <a:r>
            <a:rPr lang="en-US" sz="1100" b="1" i="1">
              <a:solidFill>
                <a:schemeClr val="dk1"/>
              </a:solidFill>
              <a:effectLst/>
              <a:latin typeface="+mn-lt"/>
              <a:ea typeface="+mn-ea"/>
              <a:cs typeface="+mn-cs"/>
            </a:rPr>
            <a:t>Risk and Protective</a:t>
          </a:r>
          <a:r>
            <a:rPr lang="en-US" sz="1100" b="1" i="1" baseline="0">
              <a:solidFill>
                <a:schemeClr val="dk1"/>
              </a:solidFill>
              <a:effectLst/>
              <a:latin typeface="+mn-lt"/>
              <a:ea typeface="+mn-ea"/>
              <a:cs typeface="+mn-cs"/>
            </a:rPr>
            <a:t> Factor </a:t>
          </a:r>
          <a:r>
            <a:rPr lang="en-US" sz="1100" b="1" i="1">
              <a:solidFill>
                <a:schemeClr val="dk1"/>
              </a:solidFill>
              <a:effectLst/>
              <a:latin typeface="+mn-lt"/>
              <a:ea typeface="+mn-ea"/>
              <a:cs typeface="+mn-cs"/>
            </a:rPr>
            <a:t>Worksheets</a:t>
          </a:r>
          <a:r>
            <a:rPr lang="en-US" sz="1100" b="1">
              <a:solidFill>
                <a:schemeClr val="dk1"/>
              </a:solidFill>
              <a:effectLst/>
              <a:latin typeface="+mn-lt"/>
              <a:ea typeface="+mn-ea"/>
              <a:cs typeface="+mn-cs"/>
            </a:rPr>
            <a:t>.  The questions will advise your team to think about trends over time, subpopulations and/or age groups that are impacting the data, as well as areas where you might need to collect more information via qualitative discussion (ie: Community Conversations).  The final responses from the discussion questions should be entered into the appropriate space available within the excel tool.   Extra space has been provided</a:t>
          </a:r>
          <a:r>
            <a:rPr lang="en-US" sz="1100" b="1" baseline="0">
              <a:solidFill>
                <a:schemeClr val="dk1"/>
              </a:solidFill>
              <a:effectLst/>
              <a:latin typeface="+mn-lt"/>
              <a:ea typeface="+mn-ea"/>
              <a:cs typeface="+mn-cs"/>
            </a:rPr>
            <a:t> if you have other discussion points you would like to share. </a:t>
          </a:r>
          <a:r>
            <a:rPr lang="en-US" sz="1100" b="1">
              <a:solidFill>
                <a:schemeClr val="dk1"/>
              </a:solidFill>
              <a:effectLst/>
              <a:latin typeface="+mn-lt"/>
              <a:ea typeface="+mn-ea"/>
              <a:cs typeface="+mn-cs"/>
            </a:rPr>
            <a:t> </a:t>
          </a:r>
          <a:endParaRPr lang="en-US">
            <a:effectLst/>
          </a:endParaRPr>
        </a:p>
        <a:p>
          <a:endParaRPr lang="en-US">
            <a:effectLst/>
          </a:endParaRPr>
        </a:p>
        <a:p>
          <a:endParaRPr lang="en-US" sz="1100"/>
        </a:p>
      </xdr:txBody>
    </xdr:sp>
    <xdr:clientData/>
  </xdr:twoCellAnchor>
  <xdr:twoCellAnchor>
    <xdr:from>
      <xdr:col>11</xdr:col>
      <xdr:colOff>10583</xdr:colOff>
      <xdr:row>89</xdr:row>
      <xdr:rowOff>1</xdr:rowOff>
    </xdr:from>
    <xdr:to>
      <xdr:col>19</xdr:col>
      <xdr:colOff>52916</xdr:colOff>
      <xdr:row>96</xdr:row>
      <xdr:rowOff>10583</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10604500" y="18288001"/>
          <a:ext cx="5566833" cy="13440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PRIORITIZATION</a:t>
          </a:r>
          <a:r>
            <a:rPr lang="en-US" sz="1100" b="1" u="sng" baseline="0"/>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Following thorough discussion, your assessment team should preliminarily select 3 – 5 Risk Factors</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and/or 2 – 3 Protective Factors of concern that  are likely to be driving</a:t>
          </a:r>
          <a:r>
            <a:rPr lang="en-US" sz="1100" b="1" baseline="0">
              <a:solidFill>
                <a:schemeClr val="dk1"/>
              </a:solidFill>
              <a:effectLst/>
              <a:latin typeface="+mn-lt"/>
              <a:ea typeface="+mn-ea"/>
              <a:cs typeface="+mn-cs"/>
            </a:rPr>
            <a:t> youth consumption/consequence behaviors and </a:t>
          </a:r>
          <a:r>
            <a:rPr lang="en-US" sz="1100" b="1">
              <a:solidFill>
                <a:schemeClr val="dk1"/>
              </a:solidFill>
              <a:effectLst/>
              <a:latin typeface="+mn-lt"/>
              <a:ea typeface="+mn-ea"/>
              <a:cs typeface="+mn-cs"/>
            </a:rPr>
            <a:t>might be appropriate to prioritize for change over time.   </a:t>
          </a:r>
          <a:r>
            <a:rPr lang="en-US" sz="1100" b="1" i="1">
              <a:solidFill>
                <a:schemeClr val="dk1"/>
              </a:solidFill>
              <a:effectLst/>
              <a:latin typeface="+mn-lt"/>
              <a:ea typeface="+mn-ea"/>
              <a:cs typeface="+mn-cs"/>
            </a:rPr>
            <a:t>Before making selections, you will want to consider such things as level of importance, changeability and time-trend(s).   </a:t>
          </a:r>
          <a:r>
            <a:rPr lang="en-US" sz="1100" b="1">
              <a:solidFill>
                <a:schemeClr val="dk1"/>
              </a:solidFill>
              <a:effectLst/>
              <a:latin typeface="+mn-lt"/>
              <a:ea typeface="+mn-ea"/>
              <a:cs typeface="+mn-cs"/>
            </a:rPr>
            <a:t>    </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23811</xdr:colOff>
      <xdr:row>1</xdr:row>
      <xdr:rowOff>0</xdr:rowOff>
    </xdr:from>
    <xdr:to>
      <xdr:col>17</xdr:col>
      <xdr:colOff>1321</xdr:colOff>
      <xdr:row>15</xdr:row>
      <xdr:rowOff>21167</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flipH="1">
          <a:off x="12660311" y="328083"/>
          <a:ext cx="5131593" cy="3407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sng" strike="noStrike">
              <a:solidFill>
                <a:schemeClr val="dk1"/>
              </a:solidFill>
              <a:effectLst/>
              <a:latin typeface="+mn-lt"/>
              <a:ea typeface="+mn-ea"/>
              <a:cs typeface="+mn-cs"/>
            </a:rPr>
            <a:t>DATA ENTRY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Using the county PAYS report or the PAYS Web Tool, carefully review and enter your county level data for each PAYS Indicator into the excel tool.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When your county level rates exceed that of the state, the “county/state comparison” will </a:t>
          </a:r>
          <a:r>
            <a:rPr kumimoji="0" lang="en-US" sz="1100" b="1" i="0" u="sng" strike="noStrike" kern="0" cap="none" spc="0" normalizeH="0" baseline="0" noProof="0">
              <a:ln>
                <a:noFill/>
              </a:ln>
              <a:solidFill>
                <a:prstClr val="black"/>
              </a:solidFill>
              <a:effectLst/>
              <a:uLnTx/>
              <a:uFillTx/>
              <a:latin typeface="+mn-lt"/>
              <a:ea typeface="+mn-ea"/>
              <a:cs typeface="+mn-cs"/>
            </a:rPr>
            <a:t>auto-highlight</a:t>
          </a:r>
          <a:r>
            <a:rPr kumimoji="0" lang="en-US" sz="1100" b="1" i="0" u="none" strike="noStrike" kern="0" cap="none" spc="0" normalizeH="0" baseline="0" noProof="0">
              <a:ln>
                <a:noFill/>
              </a:ln>
              <a:solidFill>
                <a:prstClr val="black"/>
              </a:solidFill>
              <a:effectLst/>
              <a:uLnTx/>
              <a:uFillTx/>
              <a:latin typeface="+mn-lt"/>
              <a:ea typeface="+mn-ea"/>
              <a:cs typeface="+mn-cs"/>
            </a:rPr>
            <a:t> in </a:t>
          </a:r>
          <a:r>
            <a:rPr kumimoji="0" lang="en-US" sz="1100" b="1" i="0" u="none" strike="noStrike" kern="0" cap="none" spc="0" normalizeH="0" baseline="0" noProof="0">
              <a:ln>
                <a:noFill/>
              </a:ln>
              <a:solidFill>
                <a:srgbClr val="FFC000"/>
              </a:solidFill>
              <a:effectLst/>
              <a:uLnTx/>
              <a:uFillTx/>
              <a:latin typeface="+mn-lt"/>
              <a:ea typeface="+mn-ea"/>
              <a:cs typeface="+mn-cs"/>
            </a:rPr>
            <a:t>yellow</a:t>
          </a:r>
          <a:r>
            <a:rPr kumimoji="0" lang="en-US" sz="1100" b="1" i="0" u="none" strike="noStrike" kern="0" cap="none" spc="0" normalizeH="0" baseline="0" noProof="0">
              <a:ln>
                <a:noFill/>
              </a:ln>
              <a:solidFill>
                <a:prstClr val="black"/>
              </a:solidFill>
              <a:effectLst/>
              <a:uLnTx/>
              <a:uFillTx/>
              <a:latin typeface="+mn-lt"/>
              <a:ea typeface="+mn-ea"/>
              <a:cs typeface="+mn-cs"/>
            </a:rPr>
            <a:t> (lower-risk), </a:t>
          </a:r>
          <a:r>
            <a:rPr kumimoji="0" lang="en-US" sz="1100" b="1" i="0" u="none" strike="noStrike" kern="0" cap="none" spc="0" normalizeH="0" baseline="0" noProof="0">
              <a:ln>
                <a:noFill/>
              </a:ln>
              <a:solidFill>
                <a:srgbClr val="F79646">
                  <a:lumMod val="75000"/>
                </a:srgbClr>
              </a:solidFill>
              <a:effectLst/>
              <a:uLnTx/>
              <a:uFillTx/>
              <a:latin typeface="+mn-lt"/>
              <a:ea typeface="+mn-ea"/>
              <a:cs typeface="+mn-cs"/>
            </a:rPr>
            <a:t>orange</a:t>
          </a:r>
          <a:r>
            <a:rPr kumimoji="0" lang="en-US" sz="1100" b="1" i="0" u="none" strike="noStrike" kern="0" cap="none" spc="0" normalizeH="0" baseline="0" noProof="0">
              <a:ln>
                <a:noFill/>
              </a:ln>
              <a:solidFill>
                <a:prstClr val="black"/>
              </a:solidFill>
              <a:effectLst/>
              <a:uLnTx/>
              <a:uFillTx/>
              <a:latin typeface="+mn-lt"/>
              <a:ea typeface="+mn-ea"/>
              <a:cs typeface="+mn-cs"/>
            </a:rPr>
            <a:t> (moderate-risk) or </a:t>
          </a:r>
          <a:r>
            <a:rPr kumimoji="0" lang="en-US" sz="1100" b="1" i="0" u="none" strike="noStrike" kern="0" cap="none" spc="0" normalizeH="0" baseline="0" noProof="0">
              <a:ln>
                <a:noFill/>
              </a:ln>
              <a:solidFill>
                <a:srgbClr val="FF0000"/>
              </a:solidFill>
              <a:effectLst/>
              <a:uLnTx/>
              <a:uFillTx/>
              <a:latin typeface="+mn-lt"/>
              <a:ea typeface="+mn-ea"/>
              <a:cs typeface="+mn-cs"/>
            </a:rPr>
            <a:t>red</a:t>
          </a:r>
          <a:r>
            <a:rPr kumimoji="0" lang="en-US" sz="1100" b="1" i="0" u="none" strike="noStrike" kern="0" cap="none" spc="0" normalizeH="0" baseline="0" noProof="0">
              <a:ln>
                <a:noFill/>
              </a:ln>
              <a:solidFill>
                <a:prstClr val="black"/>
              </a:solidFill>
              <a:effectLst/>
              <a:uLnTx/>
              <a:uFillTx/>
              <a:latin typeface="+mn-lt"/>
              <a:ea typeface="+mn-ea"/>
              <a:cs typeface="+mn-cs"/>
            </a:rPr>
            <a:t> (high-risk) </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1" i="0" u="none" strike="noStrike" kern="0" cap="none" spc="0" normalizeH="0" baseline="0" noProof="0">
              <a:ln>
                <a:noFill/>
              </a:ln>
              <a:solidFill>
                <a:prstClr val="black"/>
              </a:solidFill>
              <a:effectLst/>
              <a:uLnTx/>
              <a:uFillTx/>
              <a:latin typeface="+mn-lt"/>
              <a:ea typeface="+mn-ea"/>
              <a:cs typeface="+mn-cs"/>
            </a:rPr>
            <a:t>on the left. </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1" i="1" u="none" strike="noStrike" kern="0" cap="none" spc="0" normalizeH="0" baseline="0" noProof="0">
              <a:ln>
                <a:noFill/>
              </a:ln>
              <a:solidFill>
                <a:srgbClr val="FF00FF"/>
              </a:solidFill>
              <a:effectLst/>
              <a:uLnTx/>
              <a:uFillTx/>
              <a:latin typeface="+mn-lt"/>
              <a:ea typeface="+mn-ea"/>
              <a:cs typeface="+mn-cs"/>
            </a:rPr>
            <a:t>The figure that appears in the "County compared to State" row will indicate how much more or less likely your county is to be experiencing an indicator or risk, as compared to the state rate/average.  </a:t>
          </a:r>
          <a:r>
            <a:rPr kumimoji="0" lang="en-US" sz="1100" b="0" i="1" u="none" strike="noStrike" kern="0" cap="none" spc="0" normalizeH="0" baseline="0" noProof="0">
              <a:ln>
                <a:noFill/>
              </a:ln>
              <a:solidFill>
                <a:srgbClr val="FF00FF"/>
              </a:solidFill>
              <a:effectLst/>
              <a:uLnTx/>
              <a:uFillTx/>
              <a:latin typeface="+mn-lt"/>
              <a:ea typeface="+mn-ea"/>
              <a:cs typeface="+mn-cs"/>
            </a:rPr>
            <a:t> </a:t>
          </a:r>
          <a:endParaRPr kumimoji="0" lang="en-US" sz="1100" b="0" i="0" u="none" strike="noStrike" kern="0" cap="none" spc="0" normalizeH="0" baseline="0" noProof="0">
            <a:ln>
              <a:noFill/>
            </a:ln>
            <a:solidFill>
              <a:srgbClr val="FF00FF"/>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When your overall county rate/average is of elevated risk as compared to the state, you are encouraged to </a:t>
          </a:r>
          <a:r>
            <a:rPr kumimoji="0" lang="en-US" sz="1100" b="1" i="0" u="sng" strike="noStrike" kern="0" cap="none" spc="0" normalizeH="0" baseline="0" noProof="0">
              <a:ln>
                <a:noFill/>
              </a:ln>
              <a:solidFill>
                <a:prstClr val="black"/>
              </a:solidFill>
              <a:effectLst/>
              <a:uLnTx/>
              <a:uFillTx/>
              <a:latin typeface="+mn-lt"/>
              <a:ea typeface="+mn-ea"/>
              <a:cs typeface="+mn-cs"/>
            </a:rPr>
            <a:t>enter grade level data </a:t>
          </a:r>
          <a:r>
            <a:rPr kumimoji="0" lang="en-US" sz="1100" b="1" i="0" u="none" strike="noStrike" kern="0" cap="none" spc="0" normalizeH="0" baseline="0" noProof="0">
              <a:ln>
                <a:noFill/>
              </a:ln>
              <a:solidFill>
                <a:prstClr val="black"/>
              </a:solidFill>
              <a:effectLst/>
              <a:uLnTx/>
              <a:uFillTx/>
              <a:latin typeface="+mn-lt"/>
              <a:ea typeface="+mn-ea"/>
              <a:cs typeface="+mn-cs"/>
            </a:rPr>
            <a:t>into the tool to identify the specific grade levels that are most impacting the data.  You are also encouraged to look closely at the trends over time.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your county has very few PAYS Indicators above the state average, you have the flexibility to </a:t>
          </a:r>
          <a:r>
            <a:rPr kumimoji="0" lang="en-US" sz="1100" b="1" i="0" u="sng" strike="noStrike" kern="0" cap="none" spc="0" normalizeH="0" baseline="0" noProof="0">
              <a:ln>
                <a:noFill/>
              </a:ln>
              <a:solidFill>
                <a:prstClr val="black"/>
              </a:solidFill>
              <a:effectLst/>
              <a:uLnTx/>
              <a:uFillTx/>
              <a:latin typeface="+mn-lt"/>
              <a:ea typeface="+mn-ea"/>
              <a:cs typeface="+mn-cs"/>
            </a:rPr>
            <a:t>self-select/highlight </a:t>
          </a:r>
          <a:r>
            <a:rPr kumimoji="0" lang="en-US" sz="1100" b="1" i="0" u="none" strike="noStrike" kern="0" cap="none" spc="0" normalizeH="0" baseline="0" noProof="0">
              <a:ln>
                <a:noFill/>
              </a:ln>
              <a:solidFill>
                <a:prstClr val="black"/>
              </a:solidFill>
              <a:effectLst/>
              <a:uLnTx/>
              <a:uFillTx/>
              <a:latin typeface="+mn-lt"/>
              <a:ea typeface="+mn-ea"/>
              <a:cs typeface="+mn-cs"/>
            </a:rPr>
            <a:t>areas of risk based on your own knowledge and expertise.  A good rule of thumb is to start with those indicators that are highest overall or impacting the most youth overall within your county.  </a:t>
          </a:r>
        </a:p>
      </xdr:txBody>
    </xdr:sp>
    <xdr:clientData/>
  </xdr:twoCellAnchor>
  <xdr:twoCellAnchor>
    <xdr:from>
      <xdr:col>8</xdr:col>
      <xdr:colOff>10584</xdr:colOff>
      <xdr:row>121</xdr:row>
      <xdr:rowOff>0</xdr:rowOff>
    </xdr:from>
    <xdr:to>
      <xdr:col>17</xdr:col>
      <xdr:colOff>11906</xdr:colOff>
      <xdr:row>130</xdr:row>
      <xdr:rowOff>0</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12647084" y="26924000"/>
          <a:ext cx="5155405" cy="171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TEAM DISCUSSION</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Once all risk</a:t>
          </a:r>
          <a:r>
            <a:rPr lang="en-US" sz="1100" b="1" baseline="0">
              <a:solidFill>
                <a:schemeClr val="dk1"/>
              </a:solidFill>
              <a:effectLst/>
              <a:latin typeface="+mn-lt"/>
              <a:ea typeface="+mn-ea"/>
              <a:cs typeface="+mn-cs"/>
            </a:rPr>
            <a:t> factor</a:t>
          </a:r>
          <a:r>
            <a:rPr lang="en-US" sz="1100" b="1">
              <a:solidFill>
                <a:schemeClr val="dk1"/>
              </a:solidFill>
              <a:effectLst/>
              <a:latin typeface="+mn-lt"/>
              <a:ea typeface="+mn-ea"/>
              <a:cs typeface="+mn-cs"/>
            </a:rPr>
            <a:t> data is entered into the appropriate tab(s), your assessment team should begin to work through the questions provided for further discussion in your </a:t>
          </a:r>
          <a:r>
            <a:rPr lang="en-US" sz="1100" b="1" i="1">
              <a:solidFill>
                <a:schemeClr val="dk1"/>
              </a:solidFill>
              <a:effectLst/>
              <a:latin typeface="+mn-lt"/>
              <a:ea typeface="+mn-ea"/>
              <a:cs typeface="+mn-cs"/>
            </a:rPr>
            <a:t>PAYS Indicator</a:t>
          </a:r>
          <a:r>
            <a:rPr lang="en-US" sz="1100" b="1" i="1" baseline="0">
              <a:solidFill>
                <a:schemeClr val="dk1"/>
              </a:solidFill>
              <a:effectLst/>
              <a:latin typeface="+mn-lt"/>
              <a:ea typeface="+mn-ea"/>
              <a:cs typeface="+mn-cs"/>
            </a:rPr>
            <a:t> </a:t>
          </a:r>
          <a:r>
            <a:rPr lang="en-US" sz="1100" b="1" i="1">
              <a:solidFill>
                <a:schemeClr val="dk1"/>
              </a:solidFill>
              <a:effectLst/>
              <a:latin typeface="+mn-lt"/>
              <a:ea typeface="+mn-ea"/>
              <a:cs typeface="+mn-cs"/>
            </a:rPr>
            <a:t>Worksheet</a:t>
          </a:r>
          <a:r>
            <a:rPr lang="en-US" sz="1100" b="1">
              <a:solidFill>
                <a:schemeClr val="dk1"/>
              </a:solidFill>
              <a:effectLst/>
              <a:latin typeface="+mn-lt"/>
              <a:ea typeface="+mn-ea"/>
              <a:cs typeface="+mn-cs"/>
            </a:rPr>
            <a:t>.  The questions will advise your team to think about trends over time, subpopulations and/or age groups that are impacting the data, as well as areas where you might need to collect more information via qualitative discussion (ie: Community Conversations).  The final responses from the discussion questions should be entered into the appropriate space available within the excel tool.  Extra space has been provided</a:t>
          </a:r>
          <a:r>
            <a:rPr lang="en-US" sz="1100" b="1" baseline="0">
              <a:solidFill>
                <a:schemeClr val="dk1"/>
              </a:solidFill>
              <a:effectLst/>
              <a:latin typeface="+mn-lt"/>
              <a:ea typeface="+mn-ea"/>
              <a:cs typeface="+mn-cs"/>
            </a:rPr>
            <a:t> if you have other discussion points you would like to share. </a:t>
          </a:r>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 </a:t>
          </a:r>
          <a:endParaRPr lang="en-US">
            <a:effectLst/>
          </a:endParaRPr>
        </a:p>
        <a:p>
          <a:endParaRPr lang="en-US" sz="1100"/>
        </a:p>
      </xdr:txBody>
    </xdr:sp>
    <xdr:clientData/>
  </xdr:twoCellAnchor>
  <xdr:twoCellAnchor>
    <xdr:from>
      <xdr:col>8</xdr:col>
      <xdr:colOff>10583</xdr:colOff>
      <xdr:row>171</xdr:row>
      <xdr:rowOff>144197</xdr:rowOff>
    </xdr:from>
    <xdr:to>
      <xdr:col>16</xdr:col>
      <xdr:colOff>677333</xdr:colOff>
      <xdr:row>178</xdr:row>
      <xdr:rowOff>21167</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12647083" y="35577197"/>
          <a:ext cx="4857750" cy="1083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PRIORITIZATION</a:t>
          </a:r>
          <a:r>
            <a:rPr lang="en-US" sz="1100" b="1" u="sng" baseline="0"/>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Following thorough discussion, your assessment team should preliminarily select 2 – 3 PAYS Indicators</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of concern that might be appropriate to prioritize for change over time.   </a:t>
          </a:r>
          <a:r>
            <a:rPr lang="en-US" sz="1100" b="1" i="1">
              <a:solidFill>
                <a:schemeClr val="dk1"/>
              </a:solidFill>
              <a:effectLst/>
              <a:latin typeface="+mn-lt"/>
              <a:ea typeface="+mn-ea"/>
              <a:cs typeface="+mn-cs"/>
            </a:rPr>
            <a:t>Before making selections, you will want to consider such things as level of importance, changeability and time-trend(s).   </a:t>
          </a:r>
          <a:r>
            <a:rPr lang="en-US" sz="1100" b="1">
              <a:solidFill>
                <a:schemeClr val="dk1"/>
              </a:solidFill>
              <a:effectLst/>
              <a:latin typeface="+mn-lt"/>
              <a:ea typeface="+mn-ea"/>
              <a:cs typeface="+mn-cs"/>
            </a:rPr>
            <a:t>    </a:t>
          </a:r>
          <a:endParaRPr lang="en-US" sz="11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30427</xdr:colOff>
      <xdr:row>0</xdr:row>
      <xdr:rowOff>201082</xdr:rowOff>
    </xdr:from>
    <xdr:to>
      <xdr:col>12</xdr:col>
      <xdr:colOff>297656</xdr:colOff>
      <xdr:row>18</xdr:row>
      <xdr:rowOff>10584</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flipH="1">
          <a:off x="11037094" y="201082"/>
          <a:ext cx="4119562" cy="3884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sng" strike="noStrike">
              <a:solidFill>
                <a:schemeClr val="dk1"/>
              </a:solidFill>
              <a:effectLst/>
              <a:latin typeface="+mn-lt"/>
              <a:ea typeface="+mn-ea"/>
              <a:cs typeface="+mn-cs"/>
            </a:rPr>
            <a:t>DATA ENTRY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Using the data sources provided, carefully review and enter your data into the appropriate cell(s) within the excel tool.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When your county level rates exceed that of the state, the “county/state comparison” will </a:t>
          </a:r>
          <a:r>
            <a:rPr kumimoji="0" lang="en-US" sz="1100" b="1" i="0" u="sng" strike="noStrike" kern="0" cap="none" spc="0" normalizeH="0" baseline="0" noProof="0">
              <a:ln>
                <a:noFill/>
              </a:ln>
              <a:solidFill>
                <a:prstClr val="black"/>
              </a:solidFill>
              <a:effectLst/>
              <a:uLnTx/>
              <a:uFillTx/>
              <a:latin typeface="+mn-lt"/>
              <a:ea typeface="+mn-ea"/>
              <a:cs typeface="+mn-cs"/>
            </a:rPr>
            <a:t>auto-highlight</a:t>
          </a:r>
          <a:r>
            <a:rPr kumimoji="0" lang="en-US" sz="1100" b="1" i="0" u="none" strike="noStrike" kern="0" cap="none" spc="0" normalizeH="0" baseline="0" noProof="0">
              <a:ln>
                <a:noFill/>
              </a:ln>
              <a:solidFill>
                <a:prstClr val="black"/>
              </a:solidFill>
              <a:effectLst/>
              <a:uLnTx/>
              <a:uFillTx/>
              <a:latin typeface="+mn-lt"/>
              <a:ea typeface="+mn-ea"/>
              <a:cs typeface="+mn-cs"/>
            </a:rPr>
            <a:t> in </a:t>
          </a:r>
          <a:r>
            <a:rPr kumimoji="0" lang="en-US" sz="1100" b="1" i="0" u="none" strike="noStrike" kern="0" cap="none" spc="0" normalizeH="0" baseline="0" noProof="0">
              <a:ln>
                <a:noFill/>
              </a:ln>
              <a:solidFill>
                <a:srgbClr val="FFC000"/>
              </a:solidFill>
              <a:effectLst/>
              <a:uLnTx/>
              <a:uFillTx/>
              <a:latin typeface="+mn-lt"/>
              <a:ea typeface="+mn-ea"/>
              <a:cs typeface="+mn-cs"/>
            </a:rPr>
            <a:t>yellow</a:t>
          </a:r>
          <a:r>
            <a:rPr kumimoji="0" lang="en-US" sz="1100" b="1" i="0" u="none" strike="noStrike" kern="0" cap="none" spc="0" normalizeH="0" baseline="0" noProof="0">
              <a:ln>
                <a:noFill/>
              </a:ln>
              <a:solidFill>
                <a:prstClr val="black"/>
              </a:solidFill>
              <a:effectLst/>
              <a:uLnTx/>
              <a:uFillTx/>
              <a:latin typeface="+mn-lt"/>
              <a:ea typeface="+mn-ea"/>
              <a:cs typeface="+mn-cs"/>
            </a:rPr>
            <a:t> (lower-risk), </a:t>
          </a:r>
          <a:r>
            <a:rPr kumimoji="0" lang="en-US" sz="1100" b="1" i="0" u="none" strike="noStrike" kern="0" cap="none" spc="0" normalizeH="0" baseline="0" noProof="0">
              <a:ln>
                <a:noFill/>
              </a:ln>
              <a:solidFill>
                <a:srgbClr val="F79646">
                  <a:lumMod val="75000"/>
                </a:srgbClr>
              </a:solidFill>
              <a:effectLst/>
              <a:uLnTx/>
              <a:uFillTx/>
              <a:latin typeface="+mn-lt"/>
              <a:ea typeface="+mn-ea"/>
              <a:cs typeface="+mn-cs"/>
            </a:rPr>
            <a:t>orange</a:t>
          </a:r>
          <a:r>
            <a:rPr kumimoji="0" lang="en-US" sz="1100" b="1" i="0" u="none" strike="noStrike" kern="0" cap="none" spc="0" normalizeH="0" baseline="0" noProof="0">
              <a:ln>
                <a:noFill/>
              </a:ln>
              <a:solidFill>
                <a:prstClr val="black"/>
              </a:solidFill>
              <a:effectLst/>
              <a:uLnTx/>
              <a:uFillTx/>
              <a:latin typeface="+mn-lt"/>
              <a:ea typeface="+mn-ea"/>
              <a:cs typeface="+mn-cs"/>
            </a:rPr>
            <a:t> (moderate-risk) or </a:t>
          </a:r>
          <a:r>
            <a:rPr kumimoji="0" lang="en-US" sz="1100" b="1" i="0" u="none" strike="noStrike" kern="0" cap="none" spc="0" normalizeH="0" baseline="0" noProof="0">
              <a:ln>
                <a:noFill/>
              </a:ln>
              <a:solidFill>
                <a:srgbClr val="FF0000"/>
              </a:solidFill>
              <a:effectLst/>
              <a:uLnTx/>
              <a:uFillTx/>
              <a:latin typeface="+mn-lt"/>
              <a:ea typeface="+mn-ea"/>
              <a:cs typeface="+mn-cs"/>
            </a:rPr>
            <a:t>red</a:t>
          </a:r>
          <a:r>
            <a:rPr kumimoji="0" lang="en-US" sz="1100" b="1" i="0" u="none" strike="noStrike" kern="0" cap="none" spc="0" normalizeH="0" baseline="0" noProof="0">
              <a:ln>
                <a:noFill/>
              </a:ln>
              <a:solidFill>
                <a:prstClr val="black"/>
              </a:solidFill>
              <a:effectLst/>
              <a:uLnTx/>
              <a:uFillTx/>
              <a:latin typeface="+mn-lt"/>
              <a:ea typeface="+mn-ea"/>
              <a:cs typeface="+mn-cs"/>
            </a:rPr>
            <a:t> (high-risk) </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1" i="0" u="none" strike="noStrike" kern="0" cap="none" spc="0" normalizeH="0" baseline="0" noProof="0">
              <a:ln>
                <a:noFill/>
              </a:ln>
              <a:solidFill>
                <a:prstClr val="black"/>
              </a:solidFill>
              <a:effectLst/>
              <a:uLnTx/>
              <a:uFillTx/>
              <a:latin typeface="+mn-lt"/>
              <a:ea typeface="+mn-ea"/>
              <a:cs typeface="+mn-cs"/>
            </a:rPr>
            <a:t> on the left</a:t>
          </a:r>
          <a:r>
            <a:rPr kumimoji="0" lang="en-US" sz="1100" b="1" i="0" u="none" strike="noStrike" kern="0" cap="none" spc="0" normalizeH="0" baseline="0" noProof="0">
              <a:ln>
                <a:noFill/>
              </a:ln>
              <a:solidFill>
                <a:srgbClr val="FF00FF"/>
              </a:solidFill>
              <a:effectLst/>
              <a:uLnTx/>
              <a:uFillTx/>
              <a:latin typeface="+mn-lt"/>
              <a:ea typeface="+mn-ea"/>
              <a:cs typeface="+mn-cs"/>
            </a:rPr>
            <a:t>.   </a:t>
          </a:r>
          <a:r>
            <a:rPr kumimoji="0" lang="en-US" sz="1100" b="0" i="0" u="none" strike="noStrike" kern="0" cap="none" spc="0" normalizeH="0" baseline="0" noProof="0">
              <a:ln>
                <a:noFill/>
              </a:ln>
              <a:solidFill>
                <a:srgbClr val="FF00FF"/>
              </a:solidFill>
              <a:effectLst/>
              <a:uLnTx/>
              <a:uFillTx/>
              <a:latin typeface="+mn-lt"/>
              <a:ea typeface="+mn-ea"/>
              <a:cs typeface="+mn-cs"/>
            </a:rPr>
            <a:t> </a:t>
          </a:r>
          <a:r>
            <a:rPr kumimoji="0" lang="en-US" sz="1100" b="1" i="1" u="none" strike="noStrike" kern="0" cap="none" spc="0" normalizeH="0" baseline="0" noProof="0">
              <a:ln>
                <a:noFill/>
              </a:ln>
              <a:solidFill>
                <a:srgbClr val="FF00FF"/>
              </a:solidFill>
              <a:effectLst/>
              <a:uLnTx/>
              <a:uFillTx/>
              <a:latin typeface="+mn-lt"/>
              <a:ea typeface="+mn-ea"/>
              <a:cs typeface="+mn-cs"/>
            </a:rPr>
            <a:t>The figure that appears in the "County compared to State" row will indicate how much more or less likely your county is to be experiencing a particular indicator or risk, as compared to the state rate/average.  </a:t>
          </a:r>
          <a:r>
            <a:rPr kumimoji="0" lang="en-US" sz="1100" b="0" i="1" u="none" strike="noStrike" kern="0" cap="none" spc="0" normalizeH="0" baseline="0" noProof="0">
              <a:ln>
                <a:noFill/>
              </a:ln>
              <a:solidFill>
                <a:srgbClr val="FF00FF"/>
              </a:solidFill>
              <a:effectLst/>
              <a:uLnTx/>
              <a:uFillTx/>
              <a:latin typeface="+mn-lt"/>
              <a:ea typeface="+mn-ea"/>
              <a:cs typeface="+mn-cs"/>
            </a:rPr>
            <a:t> </a:t>
          </a:r>
          <a:endParaRPr kumimoji="0" lang="en-US" sz="1100" b="0" i="0" u="none" strike="noStrike" kern="0" cap="none" spc="0" normalizeH="0" baseline="0" noProof="0">
            <a:ln>
              <a:noFill/>
            </a:ln>
            <a:solidFill>
              <a:srgbClr val="FF00FF"/>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When your overall county rate/average is of elevated risk as compared to the state, you are encouraged to look closely at the trends over time.</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your county has very few Other Risk Factor data sources above the state average, you have the flexibility to </a:t>
          </a:r>
          <a:r>
            <a:rPr kumimoji="0" lang="en-US" sz="1100" b="1" i="0" u="sng" strike="noStrike" kern="0" cap="none" spc="0" normalizeH="0" baseline="0" noProof="0">
              <a:ln>
                <a:noFill/>
              </a:ln>
              <a:solidFill>
                <a:prstClr val="black"/>
              </a:solidFill>
              <a:effectLst/>
              <a:uLnTx/>
              <a:uFillTx/>
              <a:latin typeface="+mn-lt"/>
              <a:ea typeface="+mn-ea"/>
              <a:cs typeface="+mn-cs"/>
            </a:rPr>
            <a:t>self-select/highlight </a:t>
          </a:r>
          <a:r>
            <a:rPr kumimoji="0" lang="en-US" sz="1100" b="1" i="0" u="none" strike="noStrike" kern="0" cap="none" spc="0" normalizeH="0" baseline="0" noProof="0">
              <a:ln>
                <a:noFill/>
              </a:ln>
              <a:solidFill>
                <a:prstClr val="black"/>
              </a:solidFill>
              <a:effectLst/>
              <a:uLnTx/>
              <a:uFillTx/>
              <a:latin typeface="+mn-lt"/>
              <a:ea typeface="+mn-ea"/>
              <a:cs typeface="+mn-cs"/>
            </a:rPr>
            <a:t>areas of risk based on your own knowledge and expertise.  A good rule of thumb is to start with those risk factors  that are highest overall or impacting the most people  overall within your county.  </a:t>
          </a:r>
        </a:p>
      </xdr:txBody>
    </xdr:sp>
    <xdr:clientData/>
  </xdr:twoCellAnchor>
  <xdr:twoCellAnchor>
    <xdr:from>
      <xdr:col>7</xdr:col>
      <xdr:colOff>10584</xdr:colOff>
      <xdr:row>62</xdr:row>
      <xdr:rowOff>0</xdr:rowOff>
    </xdr:from>
    <xdr:to>
      <xdr:col>12</xdr:col>
      <xdr:colOff>523875</xdr:colOff>
      <xdr:row>75</xdr:row>
      <xdr:rowOff>11906</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11011959" y="13751719"/>
          <a:ext cx="4370916" cy="2345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TEAM DISCUSSION</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Once all risk</a:t>
          </a:r>
          <a:r>
            <a:rPr lang="en-US" sz="1100" b="1" baseline="0">
              <a:solidFill>
                <a:schemeClr val="dk1"/>
              </a:solidFill>
              <a:effectLst/>
              <a:latin typeface="+mn-lt"/>
              <a:ea typeface="+mn-ea"/>
              <a:cs typeface="+mn-cs"/>
            </a:rPr>
            <a:t> factor</a:t>
          </a:r>
          <a:r>
            <a:rPr lang="en-US" sz="1100" b="1">
              <a:solidFill>
                <a:schemeClr val="dk1"/>
              </a:solidFill>
              <a:effectLst/>
              <a:latin typeface="+mn-lt"/>
              <a:ea typeface="+mn-ea"/>
              <a:cs typeface="+mn-cs"/>
            </a:rPr>
            <a:t> data is entered into the appropriate tab(s), your assessment team should begin to work through the questions provided for further discussion in your </a:t>
          </a:r>
          <a:r>
            <a:rPr lang="en-US" sz="1100" b="1" i="1">
              <a:solidFill>
                <a:schemeClr val="dk1"/>
              </a:solidFill>
              <a:effectLst/>
              <a:latin typeface="+mn-lt"/>
              <a:ea typeface="+mn-ea"/>
              <a:cs typeface="+mn-cs"/>
            </a:rPr>
            <a:t>Other Risk Factor</a:t>
          </a:r>
          <a:r>
            <a:rPr lang="en-US" sz="1100" b="1" i="1" baseline="0">
              <a:solidFill>
                <a:schemeClr val="dk1"/>
              </a:solidFill>
              <a:effectLst/>
              <a:latin typeface="+mn-lt"/>
              <a:ea typeface="+mn-ea"/>
              <a:cs typeface="+mn-cs"/>
            </a:rPr>
            <a:t> Data </a:t>
          </a:r>
          <a:r>
            <a:rPr lang="en-US" sz="1100" b="1" i="1">
              <a:solidFill>
                <a:schemeClr val="dk1"/>
              </a:solidFill>
              <a:effectLst/>
              <a:latin typeface="+mn-lt"/>
              <a:ea typeface="+mn-ea"/>
              <a:cs typeface="+mn-cs"/>
            </a:rPr>
            <a:t>Worksheet</a:t>
          </a:r>
          <a:r>
            <a:rPr lang="en-US" sz="1100" b="1">
              <a:solidFill>
                <a:schemeClr val="dk1"/>
              </a:solidFill>
              <a:effectLst/>
              <a:latin typeface="+mn-lt"/>
              <a:ea typeface="+mn-ea"/>
              <a:cs typeface="+mn-cs"/>
            </a:rPr>
            <a:t>.  The questions will advise your team to think about trends over time, subpopulations and/or age groups that are impacting the data, as well as areas where you might need to collect more information via qualitative discussion (ie: Community</a:t>
          </a:r>
          <a:r>
            <a:rPr lang="en-US" sz="1100" b="1" baseline="0">
              <a:solidFill>
                <a:schemeClr val="dk1"/>
              </a:solidFill>
              <a:effectLst/>
              <a:latin typeface="+mn-lt"/>
              <a:ea typeface="+mn-ea"/>
              <a:cs typeface="+mn-cs"/>
            </a:rPr>
            <a:t> Conversations</a:t>
          </a:r>
          <a:r>
            <a:rPr lang="en-US" sz="1100" b="1">
              <a:solidFill>
                <a:schemeClr val="dk1"/>
              </a:solidFill>
              <a:effectLst/>
              <a:latin typeface="+mn-lt"/>
              <a:ea typeface="+mn-ea"/>
              <a:cs typeface="+mn-cs"/>
            </a:rPr>
            <a:t>).  The final responses from the discussion questions should be entered into the appropriate space available within the excel tool.  Extra space has been provided</a:t>
          </a:r>
          <a:r>
            <a:rPr lang="en-US" sz="1100" b="1" baseline="0">
              <a:solidFill>
                <a:schemeClr val="dk1"/>
              </a:solidFill>
              <a:effectLst/>
              <a:latin typeface="+mn-lt"/>
              <a:ea typeface="+mn-ea"/>
              <a:cs typeface="+mn-cs"/>
            </a:rPr>
            <a:t> if you have other discussion points you would like to share. </a:t>
          </a:r>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 </a:t>
          </a:r>
          <a:endParaRPr lang="en-US">
            <a:effectLst/>
          </a:endParaRPr>
        </a:p>
        <a:p>
          <a:endParaRPr lang="en-US" sz="1100"/>
        </a:p>
      </xdr:txBody>
    </xdr:sp>
    <xdr:clientData/>
  </xdr:twoCellAnchor>
  <xdr:twoCellAnchor>
    <xdr:from>
      <xdr:col>7</xdr:col>
      <xdr:colOff>10583</xdr:colOff>
      <xdr:row>101</xdr:row>
      <xdr:rowOff>91017</xdr:rowOff>
    </xdr:from>
    <xdr:to>
      <xdr:col>12</xdr:col>
      <xdr:colOff>857250</xdr:colOff>
      <xdr:row>105</xdr:row>
      <xdr:rowOff>63500</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11017250" y="20971934"/>
          <a:ext cx="4699000" cy="6074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DATA GAPS</a:t>
          </a:r>
          <a:r>
            <a:rPr lang="en-US" sz="1100" b="1" u="sng" baseline="0">
              <a:solidFill>
                <a:schemeClr val="dk1"/>
              </a:solidFill>
              <a:effectLst/>
              <a:latin typeface="+mn-lt"/>
              <a:ea typeface="+mn-ea"/>
              <a:cs typeface="+mn-cs"/>
            </a:rPr>
            <a:t> </a:t>
          </a:r>
          <a:endParaRPr lang="en-US">
            <a:effectLst/>
          </a:endParaRPr>
        </a:p>
        <a:p>
          <a:pPr eaLnBrk="1" fontAlgn="auto" latinLnBrk="0" hangingPunct="1"/>
          <a:r>
            <a:rPr lang="en-US" sz="1100" b="1" baseline="0">
              <a:solidFill>
                <a:schemeClr val="dk1"/>
              </a:solidFill>
              <a:effectLst/>
              <a:latin typeface="+mn-lt"/>
              <a:ea typeface="+mn-ea"/>
              <a:cs typeface="+mn-cs"/>
            </a:rPr>
            <a:t>Are there data sets you that feel like you're missing or are extremely limited that could be valuable in this category in the future? </a:t>
          </a:r>
          <a:endParaRPr lang="en-US">
            <a:effectLst/>
          </a:endParaRPr>
        </a:p>
      </xdr:txBody>
    </xdr:sp>
    <xdr:clientData/>
  </xdr:twoCellAnchor>
  <xdr:twoCellAnchor>
    <xdr:from>
      <xdr:col>7</xdr:col>
      <xdr:colOff>11640</xdr:colOff>
      <xdr:row>96</xdr:row>
      <xdr:rowOff>3177</xdr:rowOff>
    </xdr:from>
    <xdr:to>
      <xdr:col>12</xdr:col>
      <xdr:colOff>846666</xdr:colOff>
      <xdr:row>101</xdr:row>
      <xdr:rowOff>127000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1018307" y="19995094"/>
          <a:ext cx="4687359" cy="1012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PRIORITIZATION</a:t>
          </a:r>
          <a:r>
            <a:rPr lang="en-US" sz="1100" b="1" u="sng" baseline="0"/>
            <a:t> </a:t>
          </a:r>
          <a:endParaRPr lang="en-US" sz="1100" b="1"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Following thorough discussion, your assessment team may preliminarily select 2 – 3 Other Risk Factors of concern that might be appropriate to prioritize for change over time.   </a:t>
          </a:r>
          <a:r>
            <a:rPr lang="en-US" sz="1100" b="1" i="1">
              <a:solidFill>
                <a:schemeClr val="dk1"/>
              </a:solidFill>
              <a:effectLst/>
              <a:latin typeface="+mn-lt"/>
              <a:ea typeface="+mn-ea"/>
              <a:cs typeface="+mn-cs"/>
            </a:rPr>
            <a:t>Before making selections, you will want to consider such things as level of importance, changeability and time-trend(s).   </a:t>
          </a:r>
          <a:r>
            <a:rPr lang="en-US" sz="1100" b="1">
              <a:solidFill>
                <a:schemeClr val="dk1"/>
              </a:solidFill>
              <a:effectLst/>
              <a:latin typeface="+mn-lt"/>
              <a:ea typeface="+mn-ea"/>
              <a:cs typeface="+mn-cs"/>
            </a:rPr>
            <a:t>     </a:t>
          </a:r>
          <a:endParaRPr lang="en-US" sz="1100" b="1"/>
        </a:p>
      </xdr:txBody>
    </xdr:sp>
    <xdr:clientData/>
  </xdr:twoCellAnchor>
  <xdr:twoCellAnchor>
    <xdr:from>
      <xdr:col>7</xdr:col>
      <xdr:colOff>30420</xdr:colOff>
      <xdr:row>20</xdr:row>
      <xdr:rowOff>628386</xdr:rowOff>
    </xdr:from>
    <xdr:to>
      <xdr:col>12</xdr:col>
      <xdr:colOff>297655</xdr:colOff>
      <xdr:row>38</xdr:row>
      <xdr:rowOff>470958</xdr:rowOff>
    </xdr:to>
    <xdr:sp macro="" textlink="">
      <xdr:nvSpPr>
        <xdr:cNvPr id="8" name="TextBox 7">
          <a:extLst>
            <a:ext uri="{FF2B5EF4-FFF2-40B4-BE49-F238E27FC236}">
              <a16:creationId xmlns:a16="http://schemas.microsoft.com/office/drawing/2014/main" id="{00000000-0008-0000-0A00-000008000000}"/>
            </a:ext>
          </a:extLst>
        </xdr:cNvPr>
        <xdr:cNvSpPr txBox="1"/>
      </xdr:nvSpPr>
      <xdr:spPr>
        <a:xfrm flipH="1">
          <a:off x="11031795" y="4962261"/>
          <a:ext cx="4124860" cy="4331228"/>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sng" strike="noStrike">
              <a:solidFill>
                <a:schemeClr val="bg1"/>
              </a:solidFill>
              <a:effectLst/>
              <a:latin typeface="+mn-lt"/>
              <a:ea typeface="+mn-ea"/>
              <a:cs typeface="+mn-cs"/>
            </a:rPr>
            <a:t>Adult Risk</a:t>
          </a:r>
          <a:r>
            <a:rPr lang="en-US" sz="1400" b="1" i="0" u="sng" strike="noStrike" baseline="0">
              <a:solidFill>
                <a:schemeClr val="bg1"/>
              </a:solidFill>
              <a:effectLst/>
              <a:latin typeface="+mn-lt"/>
              <a:ea typeface="+mn-ea"/>
              <a:cs typeface="+mn-cs"/>
            </a:rPr>
            <a:t> Factors</a:t>
          </a:r>
          <a:endParaRPr lang="en-US" sz="1400" b="1" i="0" u="sng" strike="noStrike">
            <a:solidFill>
              <a:schemeClr val="bg1"/>
            </a:solidFill>
            <a:effectLst/>
            <a:latin typeface="+mn-lt"/>
            <a:ea typeface="+mn-ea"/>
            <a:cs typeface="+mn-cs"/>
          </a:endParaRPr>
        </a:p>
        <a:p>
          <a:r>
            <a:rPr lang="en-US" sz="1100" b="1" i="0" u="none" strike="noStrike">
              <a:solidFill>
                <a:schemeClr val="bg1"/>
              </a:solidFill>
              <a:effectLst/>
              <a:latin typeface="+mn-lt"/>
              <a:ea typeface="+mn-ea"/>
              <a:cs typeface="+mn-cs"/>
            </a:rPr>
            <a:t>Below</a:t>
          </a:r>
          <a:r>
            <a:rPr lang="en-US" sz="1100" b="1" i="0" u="none" strike="noStrike" baseline="0">
              <a:solidFill>
                <a:schemeClr val="bg1"/>
              </a:solidFill>
              <a:effectLst/>
              <a:latin typeface="+mn-lt"/>
              <a:ea typeface="+mn-ea"/>
              <a:cs typeface="+mn-cs"/>
            </a:rPr>
            <a:t> is a list of Adult Risk Factors for substance use/abuse that have been linked to  data sources within this tab (Adult Risk Factor Link).  This is intended to assist you in identifying  adult risk factors that might be contributing to the adult consumption and/or consequence problems in your county.  This is not an exhaustive list, and you are free to identify other  risk factors as contributing to your county problems as you complete the needs assessment process.  You are also encouraged to think about how certain PAYS youth risk factors might correlate with some of the adult problems of concern within your county.   </a:t>
          </a:r>
        </a:p>
        <a:p>
          <a:endParaRPr lang="en-US" sz="1100" b="1" i="0" u="none" strike="noStrike">
            <a:solidFill>
              <a:schemeClr val="bg1"/>
            </a:solidFill>
            <a:effectLst/>
            <a:latin typeface="+mn-lt"/>
            <a:ea typeface="+mn-ea"/>
            <a:cs typeface="+mn-cs"/>
          </a:endParaRPr>
        </a:p>
        <a:p>
          <a:r>
            <a:rPr lang="en-US" sz="1100" b="1" i="0" u="none" strike="noStrike">
              <a:solidFill>
                <a:schemeClr val="bg1"/>
              </a:solidFill>
              <a:effectLst/>
              <a:latin typeface="+mn-lt"/>
              <a:ea typeface="+mn-ea"/>
              <a:cs typeface="+mn-cs"/>
            </a:rPr>
            <a:t>Income/SES/Poverty</a:t>
          </a:r>
        </a:p>
        <a:p>
          <a:r>
            <a:rPr lang="en-US" sz="1100" b="1" i="0" u="none" strike="noStrike">
              <a:solidFill>
                <a:schemeClr val="bg1"/>
              </a:solidFill>
              <a:effectLst/>
              <a:latin typeface="+mn-lt"/>
              <a:ea typeface="+mn-ea"/>
              <a:cs typeface="+mn-cs"/>
            </a:rPr>
            <a:t>Employment</a:t>
          </a:r>
          <a:r>
            <a:rPr lang="en-US" sz="1100" b="1" i="0" u="none" strike="noStrike" baseline="0">
              <a:solidFill>
                <a:schemeClr val="bg1"/>
              </a:solidFill>
              <a:effectLst/>
              <a:latin typeface="+mn-lt"/>
              <a:ea typeface="+mn-ea"/>
              <a:cs typeface="+mn-cs"/>
            </a:rPr>
            <a:t> Status</a:t>
          </a:r>
        </a:p>
        <a:p>
          <a:r>
            <a:rPr lang="en-US" sz="1100" b="1" i="0" u="none" strike="noStrike" baseline="0">
              <a:solidFill>
                <a:schemeClr val="bg1"/>
              </a:solidFill>
              <a:effectLst/>
              <a:latin typeface="+mn-lt"/>
              <a:ea typeface="+mn-ea"/>
              <a:cs typeface="+mn-cs"/>
            </a:rPr>
            <a:t>Educational Attainment</a:t>
          </a:r>
        </a:p>
        <a:p>
          <a:r>
            <a:rPr lang="en-US" sz="1100" b="1" i="0" u="none" strike="noStrike" baseline="0">
              <a:solidFill>
                <a:schemeClr val="bg1"/>
              </a:solidFill>
              <a:effectLst/>
              <a:latin typeface="+mn-lt"/>
              <a:ea typeface="+mn-ea"/>
              <a:cs typeface="+mn-cs"/>
            </a:rPr>
            <a:t>Neighborhood Disorganization</a:t>
          </a:r>
        </a:p>
        <a:p>
          <a:r>
            <a:rPr lang="en-US" sz="1100" b="1" i="0" u="none" strike="noStrike" baseline="0">
              <a:solidFill>
                <a:schemeClr val="bg1"/>
              </a:solidFill>
              <a:effectLst/>
              <a:latin typeface="+mn-lt"/>
              <a:ea typeface="+mn-ea"/>
              <a:cs typeface="+mn-cs"/>
            </a:rPr>
            <a:t>Attitude Towards Drug Use</a:t>
          </a:r>
        </a:p>
        <a:p>
          <a:r>
            <a:rPr lang="en-US" sz="1100" b="1" i="0" u="none" strike="noStrike" baseline="0">
              <a:solidFill>
                <a:schemeClr val="bg1"/>
              </a:solidFill>
              <a:effectLst/>
              <a:latin typeface="+mn-lt"/>
              <a:ea typeface="+mn-ea"/>
              <a:cs typeface="+mn-cs"/>
            </a:rPr>
            <a:t>Mental Health/Illness</a:t>
          </a:r>
        </a:p>
        <a:p>
          <a:r>
            <a:rPr lang="en-US" sz="1100" b="1" i="0" u="none" strike="noStrike" baseline="0">
              <a:solidFill>
                <a:schemeClr val="bg1"/>
              </a:solidFill>
              <a:effectLst/>
              <a:latin typeface="+mn-lt"/>
              <a:ea typeface="+mn-ea"/>
              <a:cs typeface="+mn-cs"/>
            </a:rPr>
            <a:t>Teen Pregnancy</a:t>
          </a:r>
        </a:p>
        <a:p>
          <a:endParaRPr lang="en-US" sz="1100" b="1" i="0" u="none" strike="noStrike">
            <a:solidFill>
              <a:schemeClr val="bg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59530</xdr:rowOff>
    </xdr:from>
    <xdr:to>
      <xdr:col>7</xdr:col>
      <xdr:colOff>0</xdr:colOff>
      <xdr:row>1</xdr:row>
      <xdr:rowOff>391584</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243417" y="59530"/>
          <a:ext cx="8710083" cy="1030554"/>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COUNTY</a:t>
          </a:r>
          <a:r>
            <a:rPr lang="en-US" sz="1100" u="sng" baseline="0"/>
            <a:t> RISK SUMMARY</a:t>
          </a:r>
        </a:p>
        <a:p>
          <a:endParaRPr lang="en-US" sz="1100"/>
        </a:p>
        <a:p>
          <a:r>
            <a:rPr lang="en-US" sz="1100"/>
            <a:t>Below, you will find a summary of the</a:t>
          </a:r>
          <a:r>
            <a:rPr lang="en-US" sz="1100" baseline="0"/>
            <a:t> items that have been prioritized in each phase of assessing your county needs (Adult/Juvenile Consumptions, Adult/Juvenile Consequences, PAYS Risk &amp; Protective Factors, PAYS Indicators and Other Risk Factor Data).  This  resource page is intended to help you further prioritize and summarize the problems in your county that you want to explore further.</a:t>
          </a:r>
        </a:p>
        <a:p>
          <a:endParaRPr lang="en-US" sz="1100" baseline="0"/>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ls74/AppData/Local/Microsoft/Windows/Temporary%20Internet%20Files/Content.IE5/U0M10OTX/ddapfiles/Archive/SCA_Needs_Assessment_DRAFT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tglunt/Downloads/Copy%20of%20Needs%20Assessment%20Tool%20-%20Phase%20F%20-%20ADD%20ON%20-%20DRAFT%204-4-18-r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Instructions"/>
      <sheetName val="Assessment Committee"/>
      <sheetName val="County Profile"/>
      <sheetName val="Consumpt(1) - PAYS Early Use"/>
      <sheetName val="Consumpt(1b) - PAYS Early Use"/>
      <sheetName val="Consumpt(2) - PAYS Other Drugs"/>
      <sheetName val="Consumpt(3) - Adult Use"/>
      <sheetName val="Consequences"/>
      <sheetName val="PAYS Risk &amp; Protection"/>
      <sheetName val="PAYS Perceptions-Behaviors"/>
      <sheetName val="Intervening Variables (CF's)"/>
      <sheetName val="Risk Summary"/>
      <sheetName val="Key Stakeholder Engagement"/>
      <sheetName val="Sheet1"/>
      <sheetName val="Data Sources"/>
      <sheetName val="lists"/>
    </sheetNames>
    <sheetDataSet>
      <sheetData sheetId="0" refreshError="1"/>
      <sheetData sheetId="1" refreshError="1"/>
      <sheetData sheetId="2" refreshError="1"/>
      <sheetData sheetId="3" refreshError="1"/>
      <sheetData sheetId="4">
        <row r="4">
          <cell r="P4" t="str">
            <v xml:space="preserve">Alcohol </v>
          </cell>
        </row>
        <row r="5">
          <cell r="P5" t="str">
            <v>Marijuana</v>
          </cell>
        </row>
        <row r="6">
          <cell r="P6" t="str">
            <v>Inhalants</v>
          </cell>
        </row>
        <row r="7">
          <cell r="P7" t="str">
            <v>Cigarettes</v>
          </cell>
        </row>
        <row r="8">
          <cell r="P8" t="str">
            <v>Chewing Tob</v>
          </cell>
        </row>
        <row r="9">
          <cell r="P9" t="str">
            <v>Vaping/E-Cig</v>
          </cell>
        </row>
        <row r="10">
          <cell r="P10" t="str">
            <v>PED's</v>
          </cell>
        </row>
        <row r="11">
          <cell r="P11" t="str">
            <v>Nar Pres Drugs</v>
          </cell>
        </row>
        <row r="12">
          <cell r="P12" t="str">
            <v>Pres Tranqu</v>
          </cell>
        </row>
        <row r="13">
          <cell r="P13" t="str">
            <v>Pres Stimulants</v>
          </cell>
        </row>
        <row r="14">
          <cell r="P14" t="str">
            <v>OTC to get High</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Preparation"/>
      <sheetName val="Consumption 1"/>
      <sheetName val="Consumption 2"/>
      <sheetName val="Consumption 3"/>
      <sheetName val="Youth Consequences"/>
      <sheetName val="Adult Consequences"/>
      <sheetName val="PAYS Risk &amp; Protection"/>
      <sheetName val="PAYS Indicators"/>
      <sheetName val="Other Risk Factor Data"/>
      <sheetName val="County Risk Summary"/>
      <sheetName val="Contributing Factors"/>
      <sheetName val="Community Conversations"/>
      <sheetName val="Logic Model"/>
      <sheetName val="SMART Goals"/>
      <sheetName val="Action Plan-A"/>
      <sheetName val="Action Plan-B"/>
      <sheetName val="LogicGraphic"/>
      <sheetName val="Data Sources"/>
      <sheetName val="Intervening Variable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A5" t="str">
            <v>Perceived Availability of Drugs</v>
          </cell>
        </row>
        <row r="7">
          <cell r="H7">
            <v>0</v>
          </cell>
        </row>
        <row r="9">
          <cell r="H9">
            <v>0</v>
          </cell>
        </row>
        <row r="11">
          <cell r="H11">
            <v>0</v>
          </cell>
        </row>
        <row r="13">
          <cell r="A13" t="str">
            <v>Laws and Norms Favorable to Drug Use</v>
          </cell>
        </row>
        <row r="21">
          <cell r="A21" t="str">
            <v>Parental Attitudes Favorable to Drug Use</v>
          </cell>
        </row>
      </sheetData>
      <sheetData sheetId="13"/>
      <sheetData sheetId="14">
        <row r="5">
          <cell r="F5">
            <v>0.01</v>
          </cell>
        </row>
        <row r="6">
          <cell r="F6">
            <v>0.1</v>
          </cell>
        </row>
        <row r="7">
          <cell r="F7">
            <v>0</v>
          </cell>
        </row>
        <row r="13">
          <cell r="F13" t="str">
            <v>Percent</v>
          </cell>
        </row>
        <row r="14">
          <cell r="F14">
            <v>0</v>
          </cell>
        </row>
        <row r="19">
          <cell r="F19" t="str">
            <v>Percent</v>
          </cell>
        </row>
        <row r="20">
          <cell r="F20">
            <v>0</v>
          </cell>
        </row>
        <row r="25">
          <cell r="F25">
            <v>0</v>
          </cell>
        </row>
        <row r="26">
          <cell r="F26">
            <v>0</v>
          </cell>
        </row>
        <row r="31">
          <cell r="F31" t="str">
            <v>%</v>
          </cell>
        </row>
        <row r="32">
          <cell r="F32" t="str">
            <v>%</v>
          </cell>
        </row>
        <row r="33">
          <cell r="F33">
            <v>0</v>
          </cell>
        </row>
        <row r="39">
          <cell r="F39" t="str">
            <v>%</v>
          </cell>
        </row>
        <row r="40">
          <cell r="F40">
            <v>0</v>
          </cell>
        </row>
        <row r="45">
          <cell r="F45">
            <v>0</v>
          </cell>
        </row>
        <row r="46">
          <cell r="F46">
            <v>0</v>
          </cell>
        </row>
        <row r="51">
          <cell r="F51">
            <v>0</v>
          </cell>
        </row>
        <row r="52">
          <cell r="F52">
            <v>0</v>
          </cell>
        </row>
        <row r="57">
          <cell r="F57" t="str">
            <v>%</v>
          </cell>
        </row>
        <row r="58">
          <cell r="F58" t="str">
            <v>%</v>
          </cell>
        </row>
        <row r="59">
          <cell r="F59">
            <v>0</v>
          </cell>
        </row>
        <row r="65">
          <cell r="F65" t="str">
            <v>%</v>
          </cell>
        </row>
        <row r="66">
          <cell r="F66">
            <v>0</v>
          </cell>
        </row>
        <row r="71">
          <cell r="F71">
            <v>0</v>
          </cell>
        </row>
        <row r="72">
          <cell r="F72">
            <v>0</v>
          </cell>
        </row>
        <row r="77">
          <cell r="F77">
            <v>0</v>
          </cell>
        </row>
      </sheetData>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rural.palegislature.us/county_profiles.cfm" TargetMode="External"/><Relationship Id="rId13" Type="http://schemas.openxmlformats.org/officeDocument/2006/relationships/hyperlink" Target="https://www.humanservices.state.pa.us/CommunityLevelOutcomeIndicators/PAChildStatFlex.html" TargetMode="External"/><Relationship Id="rId18" Type="http://schemas.openxmlformats.org/officeDocument/2006/relationships/hyperlink" Target="http://www.jcjc.pa.gov/Research-Statistics/Disposition%20Reports/2016%20Pennsylvania%20Juvenile%20Court%20Disposition%20Report%20(PDF).pdf" TargetMode="External"/><Relationship Id="rId26" Type="http://schemas.openxmlformats.org/officeDocument/2006/relationships/drawing" Target="../drawings/drawing8.xml"/><Relationship Id="rId3" Type="http://schemas.openxmlformats.org/officeDocument/2006/relationships/hyperlink" Target="http://countyhealthrankings.org/" TargetMode="External"/><Relationship Id="rId21" Type="http://schemas.openxmlformats.org/officeDocument/2006/relationships/hyperlink" Target="http://www.episcenter.psu.edu/sites/default/files/NSDUHsubstateAgeGroupTabs-2014-DDAP.xlsx" TargetMode="External"/><Relationship Id="rId7" Type="http://schemas.openxmlformats.org/officeDocument/2006/relationships/hyperlink" Target="http://countyhealthrankings.org/" TargetMode="External"/><Relationship Id="rId12" Type="http://schemas.openxmlformats.org/officeDocument/2006/relationships/hyperlink" Target="http://pacrimestats.info/PCCDReports/CrimeJusticeTrendReports/2015/Criminal_Justice_Trend_Reports/Violent_Index_Offenses/2015_ViolentOffenses_County.xls" TargetMode="External"/><Relationship Id="rId17" Type="http://schemas.openxmlformats.org/officeDocument/2006/relationships/hyperlink" Target="https://www.humanservices.state.pa.us/CommunityLevelOutcomeIndicators/PAChildStatFlex.html" TargetMode="External"/><Relationship Id="rId25" Type="http://schemas.openxmlformats.org/officeDocument/2006/relationships/printerSettings" Target="../printerSettings/printerSettings10.bin"/><Relationship Id="rId2" Type="http://schemas.openxmlformats.org/officeDocument/2006/relationships/hyperlink" Target="http://countyhealthrankings.org/" TargetMode="External"/><Relationship Id="rId16" Type="http://schemas.openxmlformats.org/officeDocument/2006/relationships/hyperlink" Target="https://www.census.gov/quickfacts/PA" TargetMode="External"/><Relationship Id="rId20" Type="http://schemas.openxmlformats.org/officeDocument/2006/relationships/hyperlink" Target="http://www.episcenter.psu.edu/sites/default/files/NSDUHsubstateAgeGroupTabs-2014-DDAP.xlsx" TargetMode="External"/><Relationship Id="rId1" Type="http://schemas.openxmlformats.org/officeDocument/2006/relationships/hyperlink" Target="https://www.humanservices.state.pa.us/CommunityLevelOutcomeIndicators/PAChildStatFlex.html" TargetMode="External"/><Relationship Id="rId6" Type="http://schemas.openxmlformats.org/officeDocument/2006/relationships/hyperlink" Target="https://www.humanservices.state.pa.us/CommunityLevelOutcomeIndicators/PAChildStatFlex.html" TargetMode="External"/><Relationship Id="rId11" Type="http://schemas.openxmlformats.org/officeDocument/2006/relationships/hyperlink" Target="https://www.safeschools.state.pa.us/(S(sqleouivzr0vf52hlprahk0f))/Main.aspx?App=6a935f44-7cbf-45e1-850b-e29b2f1ff17f&amp;Menu=dbd39a1f-3319-4a75-8f69-d1166dba5d70&amp;res=" TargetMode="External"/><Relationship Id="rId24" Type="http://schemas.openxmlformats.org/officeDocument/2006/relationships/hyperlink" Target="https://www.census.gov/quickfacts/PA" TargetMode="External"/><Relationship Id="rId5" Type="http://schemas.openxmlformats.org/officeDocument/2006/relationships/hyperlink" Target="https://www.safeschools.state.pa.us/(S(j2hozur3m1se4zdkwzfg1xpq))/Main.aspx?App=6a935f44-7cbf-45e1-850b-e29b2f1ff17f&amp;Menu=dbd39a1f-3319-4a75-8f69-d1166dba5d70&amp;res=" TargetMode="External"/><Relationship Id="rId15" Type="http://schemas.openxmlformats.org/officeDocument/2006/relationships/hyperlink" Target="http://www.bach-harrison.com/payswebtool/Categories.aspx" TargetMode="External"/><Relationship Id="rId23" Type="http://schemas.openxmlformats.org/officeDocument/2006/relationships/hyperlink" Target="http://www.episcenter.psu.edu/sites/default/files/NSDUHsubstateAgeGroupTabs2016DDAP.xlsx" TargetMode="External"/><Relationship Id="rId28" Type="http://schemas.openxmlformats.org/officeDocument/2006/relationships/comments" Target="../comments9.xml"/><Relationship Id="rId10" Type="http://schemas.openxmlformats.org/officeDocument/2006/relationships/hyperlink" Target="https://www.humanservices.state.pa.us/CommunityLevelOutcomeIndicators/PAChildStatFlex.html" TargetMode="External"/><Relationship Id="rId19" Type="http://schemas.openxmlformats.org/officeDocument/2006/relationships/hyperlink" Target="https://isra.hbg.psu.edu/ddapdashboards/Dashboards/tabid/2589/Default.aspx" TargetMode="External"/><Relationship Id="rId4" Type="http://schemas.openxmlformats.org/officeDocument/2006/relationships/hyperlink" Target="https://www.humanservices.state.pa.us/CommunityLevelOutcomeIndicators/PAChildStatFlex.html" TargetMode="External"/><Relationship Id="rId9" Type="http://schemas.openxmlformats.org/officeDocument/2006/relationships/hyperlink" Target="https://www.phaim1.health.pa.gov/EDD/WebForms/PregnancyCnty.aspx" TargetMode="External"/><Relationship Id="rId14" Type="http://schemas.openxmlformats.org/officeDocument/2006/relationships/hyperlink" Target="https://www.safeschools.state.pa.us/(S(j2hozur3m1se4zdkwzfg1xpq))/Main.aspx?App=6a935f44-7cbf-45e1-850b-e29b2f1ff17f&amp;Menu=dbd39a1f-3319-4a75-8f69-d1166dba5d70&amp;res=" TargetMode="External"/><Relationship Id="rId22" Type="http://schemas.openxmlformats.org/officeDocument/2006/relationships/hyperlink" Target="http://www.dhs.pa.gov/cs/groups/webcontent/documents/document/c_275378.pdf" TargetMode="External"/><Relationship Id="rId27"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ach-harrison.com/payswebtool/Categories.aspx" TargetMode="External"/><Relationship Id="rId1" Type="http://schemas.openxmlformats.org/officeDocument/2006/relationships/hyperlink" Target="https://www.census.gov/quickfacts/P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www.bach-harrison.com/payswebtool/Categories.aspx"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www.bach-harrison.com/payswebtool/Categories.aspx"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www.phaim.health.pa.gov/EDD/WebForms/BRFSSreg.aspx" TargetMode="External"/><Relationship Id="rId7" Type="http://schemas.openxmlformats.org/officeDocument/2006/relationships/printerSettings" Target="../printerSettings/printerSettings5.bin"/><Relationship Id="rId2" Type="http://schemas.openxmlformats.org/officeDocument/2006/relationships/hyperlink" Target="https://www.phaim.health.pa.gov/EDD/WebForms/BRFSSreg.aspx" TargetMode="External"/><Relationship Id="rId1" Type="http://schemas.openxmlformats.org/officeDocument/2006/relationships/hyperlink" Target="https://www.phaim.health.pa.gov/EDD/WebForms/BRFSSreg.aspx" TargetMode="External"/><Relationship Id="rId6" Type="http://schemas.openxmlformats.org/officeDocument/2006/relationships/hyperlink" Target="http://www.episcenter.psu.edu/sites/default/files/NSDUHsubstateAgeGroupTabs2016DDAP.xlsx" TargetMode="External"/><Relationship Id="rId5" Type="http://schemas.openxmlformats.org/officeDocument/2006/relationships/hyperlink" Target="http://www.episcenter.psu.edu/sites/default/files/NSDUHsubstateAgeGroupTabs-2014-DDAP.xlsx" TargetMode="External"/><Relationship Id="rId10" Type="http://schemas.openxmlformats.org/officeDocument/2006/relationships/comments" Target="../comments4.xml"/><Relationship Id="rId4" Type="http://schemas.openxmlformats.org/officeDocument/2006/relationships/hyperlink" Target="https://www.phaim.health.pa.gov/EDD/WebForms/BRFSSreg.aspx"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8" Type="http://schemas.openxmlformats.org/officeDocument/2006/relationships/hyperlink" Target="http://www.jcjc.pa.gov/Research-Statistics/Disposition%20Reports/2016%20Pennsylvania%20Juvenile%20Court%20Disposition%20Report%20(PDF).pdf" TargetMode="External"/><Relationship Id="rId13" Type="http://schemas.openxmlformats.org/officeDocument/2006/relationships/drawing" Target="../drawings/drawing4.xml"/><Relationship Id="rId3" Type="http://schemas.openxmlformats.org/officeDocument/2006/relationships/hyperlink" Target="https://isra.hbg.psu.edu/ddapdashboards/Dashboards/tabid/2589/Default.aspx" TargetMode="External"/><Relationship Id="rId7" Type="http://schemas.openxmlformats.org/officeDocument/2006/relationships/hyperlink" Target="https://www.safeschools.state.pa.us/(S(jfkwyweipnjiwqvlt3znsgfe))/Main.aspx?App=6a935f44-7cbf-45e1-850b-e29b2f1ff17f&amp;Menu=dbd39a1f-3319-4a75-8f69-d1166dba5d70&amp;res=" TargetMode="External"/><Relationship Id="rId12" Type="http://schemas.openxmlformats.org/officeDocument/2006/relationships/printerSettings" Target="../printerSettings/printerSettings6.bin"/><Relationship Id="rId2" Type="http://schemas.openxmlformats.org/officeDocument/2006/relationships/hyperlink" Target="https://isra.hbg.psu.edu/ddapdashboards/Dashboards/tabid/2589/Default.aspx" TargetMode="External"/><Relationship Id="rId1" Type="http://schemas.openxmlformats.org/officeDocument/2006/relationships/hyperlink" Target="https://www.humanservices.state.pa.us/CommunityLevelOutcomeIndicators/PAChildStatFlex.html" TargetMode="External"/><Relationship Id="rId6" Type="http://schemas.openxmlformats.org/officeDocument/2006/relationships/hyperlink" Target="https://www.safeschools.state.pa.us/(S(jfkwyweipnjiwqvlt3znsgfe))/Main.aspx?App=6a935f44-7cbf-45e1-850b-e29b2f1ff17f&amp;Menu=dbd39a1f-3319-4a75-8f69-d1166dba5d70&amp;res=" TargetMode="External"/><Relationship Id="rId11" Type="http://schemas.openxmlformats.org/officeDocument/2006/relationships/hyperlink" Target="https://isra.hbg.psu.edu/ddapdashboards/Dashboards/tabid/2589/Default.aspx" TargetMode="External"/><Relationship Id="rId5" Type="http://schemas.openxmlformats.org/officeDocument/2006/relationships/hyperlink" Target="https://www.safeschools.state.pa.us/(S(jfkwyweipnjiwqvlt3znsgfe))/Main.aspx?App=6a935f44-7cbf-45e1-850b-e29b2f1ff17f&amp;Menu=dbd39a1f-3319-4a75-8f69-d1166dba5d70&amp;res=" TargetMode="External"/><Relationship Id="rId15" Type="http://schemas.openxmlformats.org/officeDocument/2006/relationships/comments" Target="../comments5.xml"/><Relationship Id="rId10" Type="http://schemas.openxmlformats.org/officeDocument/2006/relationships/hyperlink" Target="https://isra.hbg.psu.edu/ddapdashboards/Dashboards/tabid/2589/Default.aspx" TargetMode="External"/><Relationship Id="rId4" Type="http://schemas.openxmlformats.org/officeDocument/2006/relationships/hyperlink" Target="https://www.safeschools.state.pa.us/(S(jfkwyweipnjiwqvlt3znsgfe))/Main.aspx?App=6a935f44-7cbf-45e1-850b-e29b2f1ff17f&amp;Menu=dbd39a1f-3319-4a75-8f69-d1166dba5d70&amp;res=" TargetMode="External"/><Relationship Id="rId9" Type="http://schemas.openxmlformats.org/officeDocument/2006/relationships/hyperlink" Target="https://isra.hbg.psu.edu/ddapdashboards/Dashboards/tabid/2589/Default.aspx" TargetMode="External"/><Relationship Id="rId1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8" Type="http://schemas.openxmlformats.org/officeDocument/2006/relationships/hyperlink" Target="https://isra.hbg.psu.edu/ddapdashboards/Dashboards/tabid/2589/Default.aspx" TargetMode="External"/><Relationship Id="rId3" Type="http://schemas.openxmlformats.org/officeDocument/2006/relationships/hyperlink" Target="http://www.overdosefreepa.pitt.edu/wp-content/uploads/2017/07/DEA-Analysis-of-Overdose-Deaths-in-Pennsylvania-2016.pd_-1.pdf" TargetMode="External"/><Relationship Id="rId7" Type="http://schemas.openxmlformats.org/officeDocument/2006/relationships/hyperlink" Target="https://isra.hbg.psu.edu/ddapdashboards/Dashboards/tabid/2589/Default.aspx" TargetMode="External"/><Relationship Id="rId12" Type="http://schemas.openxmlformats.org/officeDocument/2006/relationships/comments" Target="../comments6.xml"/><Relationship Id="rId2" Type="http://schemas.openxmlformats.org/officeDocument/2006/relationships/hyperlink" Target="https://isra.hbg.psu.edu/ddapdashboards/Dashboards/tabid/2589/Default.aspx" TargetMode="External"/><Relationship Id="rId1" Type="http://schemas.openxmlformats.org/officeDocument/2006/relationships/hyperlink" Target="https://isra.hbg.psu.edu/ddapdashboards/Dashboards/tabid/2589/Default.aspx" TargetMode="External"/><Relationship Id="rId6" Type="http://schemas.openxmlformats.org/officeDocument/2006/relationships/hyperlink" Target="https://isra.hbg.psu.edu/ddapdashboards/Dashboards/tabid/2589/Default.aspx" TargetMode="External"/><Relationship Id="rId11" Type="http://schemas.openxmlformats.org/officeDocument/2006/relationships/vmlDrawing" Target="../drawings/vmlDrawing6.vml"/><Relationship Id="rId5" Type="http://schemas.openxmlformats.org/officeDocument/2006/relationships/hyperlink" Target="https://isra.hbg.psu.edu/ddapdashboards/Dashboards/tabid/2589/Default.aspx" TargetMode="External"/><Relationship Id="rId10" Type="http://schemas.openxmlformats.org/officeDocument/2006/relationships/drawing" Target="../drawings/drawing5.xml"/><Relationship Id="rId4" Type="http://schemas.openxmlformats.org/officeDocument/2006/relationships/hyperlink" Target="https://isra.hbg.psu.edu/ddapdashboards/Dashboards/tabid/2589/Default.aspx"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www.bach-harrison.com/payswebtool/Categories.aspx"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hyperlink" Target="https://www.pccd.pa.gov/Juvenile-Justice/Pages/PAYS-County-Reports.aspx" TargetMode="External"/><Relationship Id="rId7" Type="http://schemas.openxmlformats.org/officeDocument/2006/relationships/vmlDrawing" Target="../drawings/vmlDrawing8.vml"/><Relationship Id="rId2" Type="http://schemas.openxmlformats.org/officeDocument/2006/relationships/hyperlink" Target="https://www.pccd.pa.gov/Juvenile-Justice/Pages/PAYS-County-Reports.aspx" TargetMode="External"/><Relationship Id="rId1" Type="http://schemas.openxmlformats.org/officeDocument/2006/relationships/hyperlink" Target="http://www.bach-harrison.com/payswebtool/Categories.aspx" TargetMode="External"/><Relationship Id="rId6" Type="http://schemas.openxmlformats.org/officeDocument/2006/relationships/drawing" Target="../drawings/drawing7.xml"/><Relationship Id="rId5" Type="http://schemas.openxmlformats.org/officeDocument/2006/relationships/printerSettings" Target="../printerSettings/printerSettings9.bin"/><Relationship Id="rId4" Type="http://schemas.openxmlformats.org/officeDocument/2006/relationships/hyperlink" Target="https://www.pccd.pa.gov/Juvenile-Justice/Pages/PAYS-County-Report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1"/>
  </sheetPr>
  <dimension ref="A1:K48"/>
  <sheetViews>
    <sheetView workbookViewId="0">
      <selection activeCell="C7" sqref="C7"/>
    </sheetView>
  </sheetViews>
  <sheetFormatPr defaultRowHeight="12.75"/>
  <cols>
    <col min="3" max="3" width="16.42578125" bestFit="1" customWidth="1"/>
    <col min="4" max="4" width="29.42578125" bestFit="1" customWidth="1"/>
    <col min="5" max="5" width="16.85546875" bestFit="1" customWidth="1"/>
    <col min="6" max="6" width="44.140625" bestFit="1" customWidth="1"/>
    <col min="7" max="7" width="32.5703125" bestFit="1" customWidth="1"/>
    <col min="8" max="8" width="40" bestFit="1" customWidth="1"/>
    <col min="9" max="9" width="23.85546875" bestFit="1" customWidth="1"/>
    <col min="10" max="10" width="26.7109375" bestFit="1" customWidth="1"/>
  </cols>
  <sheetData>
    <row r="1" spans="1:10" ht="12.95" customHeight="1">
      <c r="A1" s="8" t="s">
        <v>194</v>
      </c>
      <c r="C1" s="8" t="s">
        <v>323</v>
      </c>
      <c r="D1" s="8" t="s">
        <v>329</v>
      </c>
      <c r="E1" s="8" t="s">
        <v>330</v>
      </c>
      <c r="F1" s="8" t="s">
        <v>339</v>
      </c>
      <c r="G1" s="8" t="s">
        <v>346</v>
      </c>
      <c r="H1" s="8" t="s">
        <v>353</v>
      </c>
      <c r="I1" s="8" t="s">
        <v>344</v>
      </c>
      <c r="J1" s="8" t="s">
        <v>449</v>
      </c>
    </row>
    <row r="2" spans="1:10" ht="12.95" customHeight="1">
      <c r="A2" t="s">
        <v>193</v>
      </c>
      <c r="C2" t="s">
        <v>21</v>
      </c>
      <c r="D2" t="s">
        <v>50</v>
      </c>
      <c r="E2" t="s">
        <v>551</v>
      </c>
      <c r="F2" s="30" t="s">
        <v>333</v>
      </c>
      <c r="G2" t="s">
        <v>85</v>
      </c>
      <c r="H2" t="s">
        <v>89</v>
      </c>
      <c r="I2" t="s">
        <v>347</v>
      </c>
      <c r="J2" t="s">
        <v>4</v>
      </c>
    </row>
    <row r="3" spans="1:10" ht="12.95" customHeight="1">
      <c r="A3" s="9"/>
      <c r="C3" t="s">
        <v>23</v>
      </c>
      <c r="D3" t="s">
        <v>51</v>
      </c>
      <c r="E3" s="30" t="s">
        <v>529</v>
      </c>
      <c r="F3" s="30" t="s">
        <v>334</v>
      </c>
      <c r="G3" t="s">
        <v>94</v>
      </c>
      <c r="H3" t="s">
        <v>95</v>
      </c>
      <c r="I3" t="s">
        <v>348</v>
      </c>
      <c r="J3" t="s">
        <v>14</v>
      </c>
    </row>
    <row r="4" spans="1:10" ht="12.95" customHeight="1">
      <c r="C4" t="s">
        <v>24</v>
      </c>
      <c r="D4" t="s">
        <v>280</v>
      </c>
      <c r="E4" s="30" t="s">
        <v>478</v>
      </c>
      <c r="F4" s="30" t="s">
        <v>335</v>
      </c>
      <c r="G4" t="s">
        <v>98</v>
      </c>
      <c r="H4" t="s">
        <v>97</v>
      </c>
      <c r="I4" t="s">
        <v>349</v>
      </c>
      <c r="J4" t="s">
        <v>25</v>
      </c>
    </row>
    <row r="5" spans="1:10" ht="12.95" customHeight="1">
      <c r="C5" t="s">
        <v>22</v>
      </c>
      <c r="D5" t="s">
        <v>281</v>
      </c>
      <c r="E5" s="30" t="s">
        <v>273</v>
      </c>
      <c r="F5" s="30" t="s">
        <v>336</v>
      </c>
      <c r="G5" t="s">
        <v>102</v>
      </c>
      <c r="H5" t="s">
        <v>100</v>
      </c>
      <c r="I5" t="s">
        <v>350</v>
      </c>
      <c r="J5" s="30" t="s">
        <v>450</v>
      </c>
    </row>
    <row r="6" spans="1:10" ht="12.95" customHeight="1">
      <c r="A6" s="190">
        <v>1.05</v>
      </c>
      <c r="C6" t="s">
        <v>715</v>
      </c>
      <c r="D6" t="s">
        <v>56</v>
      </c>
      <c r="E6" s="30" t="s">
        <v>23</v>
      </c>
      <c r="F6" s="30" t="s">
        <v>337</v>
      </c>
      <c r="G6" t="s">
        <v>112</v>
      </c>
      <c r="H6" t="s">
        <v>101</v>
      </c>
      <c r="I6" t="s">
        <v>351</v>
      </c>
      <c r="J6" s="30" t="s">
        <v>452</v>
      </c>
    </row>
    <row r="7" spans="1:10" ht="12.95" customHeight="1">
      <c r="A7" s="191">
        <v>1.1000000000000001</v>
      </c>
      <c r="C7" t="s">
        <v>26</v>
      </c>
      <c r="D7" t="s">
        <v>57</v>
      </c>
      <c r="E7" s="30" t="s">
        <v>699</v>
      </c>
      <c r="F7" s="30" t="s">
        <v>338</v>
      </c>
      <c r="G7" t="s">
        <v>247</v>
      </c>
      <c r="H7" t="s">
        <v>103</v>
      </c>
      <c r="I7" t="s">
        <v>352</v>
      </c>
      <c r="J7" s="30" t="s">
        <v>451</v>
      </c>
    </row>
    <row r="8" spans="1:10" ht="12.95" customHeight="1">
      <c r="A8" s="192">
        <v>1.1499999999999999</v>
      </c>
      <c r="C8" t="s">
        <v>324</v>
      </c>
      <c r="D8" t="s">
        <v>279</v>
      </c>
      <c r="E8" s="30" t="s">
        <v>530</v>
      </c>
      <c r="F8" t="s">
        <v>67</v>
      </c>
      <c r="G8" t="s">
        <v>251</v>
      </c>
      <c r="H8" t="s">
        <v>104</v>
      </c>
    </row>
    <row r="9" spans="1:10" ht="12.95" customHeight="1">
      <c r="C9" t="s">
        <v>325</v>
      </c>
      <c r="D9" t="s">
        <v>282</v>
      </c>
      <c r="E9" s="30" t="s">
        <v>538</v>
      </c>
      <c r="F9" t="s">
        <v>531</v>
      </c>
      <c r="G9" t="s">
        <v>121</v>
      </c>
      <c r="H9" t="s">
        <v>105</v>
      </c>
    </row>
    <row r="10" spans="1:10" ht="12.95" customHeight="1">
      <c r="A10" s="190">
        <v>0.95</v>
      </c>
      <c r="C10" t="s">
        <v>326</v>
      </c>
      <c r="D10" t="s">
        <v>283</v>
      </c>
      <c r="F10" t="s">
        <v>700</v>
      </c>
      <c r="G10" t="s">
        <v>125</v>
      </c>
      <c r="H10" t="s">
        <v>107</v>
      </c>
    </row>
    <row r="11" spans="1:10" ht="12.95" customHeight="1">
      <c r="A11" s="191">
        <v>0.9</v>
      </c>
      <c r="C11" s="30" t="s">
        <v>327</v>
      </c>
      <c r="D11" t="s">
        <v>284</v>
      </c>
      <c r="F11" t="s">
        <v>480</v>
      </c>
      <c r="H11" t="s">
        <v>108</v>
      </c>
    </row>
    <row r="12" spans="1:10" ht="12.95" customHeight="1">
      <c r="A12" s="192">
        <v>0.85</v>
      </c>
      <c r="C12" t="s">
        <v>328</v>
      </c>
      <c r="D12" t="s">
        <v>285</v>
      </c>
      <c r="F12" t="s">
        <v>289</v>
      </c>
      <c r="H12" t="s">
        <v>110</v>
      </c>
    </row>
    <row r="13" spans="1:10" ht="12.95" customHeight="1">
      <c r="C13" t="s">
        <v>538</v>
      </c>
      <c r="D13" t="s">
        <v>479</v>
      </c>
      <c r="F13" t="s">
        <v>538</v>
      </c>
      <c r="H13" t="s">
        <v>111</v>
      </c>
    </row>
    <row r="14" spans="1:10" ht="12.95" customHeight="1">
      <c r="D14" t="s">
        <v>538</v>
      </c>
      <c r="F14" s="8" t="s">
        <v>340</v>
      </c>
      <c r="H14" t="s">
        <v>113</v>
      </c>
      <c r="J14" s="12" t="s">
        <v>609</v>
      </c>
    </row>
    <row r="15" spans="1:10" ht="12.95" customHeight="1">
      <c r="F15" t="s">
        <v>481</v>
      </c>
      <c r="H15" t="s">
        <v>114</v>
      </c>
      <c r="J15" t="s">
        <v>589</v>
      </c>
    </row>
    <row r="16" spans="1:10" ht="12.95" customHeight="1">
      <c r="D16" s="30"/>
      <c r="F16" s="30" t="s">
        <v>174</v>
      </c>
      <c r="H16" t="s">
        <v>115</v>
      </c>
      <c r="J16" t="s">
        <v>584</v>
      </c>
    </row>
    <row r="17" spans="2:11" ht="12.95" customHeight="1">
      <c r="D17" s="30"/>
      <c r="F17" s="30" t="s">
        <v>482</v>
      </c>
      <c r="H17" t="s">
        <v>116</v>
      </c>
      <c r="J17" t="s">
        <v>610</v>
      </c>
    </row>
    <row r="18" spans="2:11" ht="12.95" customHeight="1">
      <c r="F18" s="30" t="s">
        <v>341</v>
      </c>
      <c r="H18" t="s">
        <v>117</v>
      </c>
      <c r="J18" t="s">
        <v>618</v>
      </c>
    </row>
    <row r="19" spans="2:11" ht="12.95" customHeight="1">
      <c r="F19" s="30" t="s">
        <v>342</v>
      </c>
      <c r="H19" t="s">
        <v>118</v>
      </c>
      <c r="J19" s="30" t="s">
        <v>585</v>
      </c>
    </row>
    <row r="20" spans="2:11" ht="12.95" customHeight="1">
      <c r="F20" s="30" t="s">
        <v>701</v>
      </c>
      <c r="H20" t="s">
        <v>119</v>
      </c>
      <c r="J20" s="30" t="s">
        <v>611</v>
      </c>
    </row>
    <row r="21" spans="2:11" s="147" customFormat="1" ht="12.95" customHeight="1">
      <c r="E21"/>
      <c r="F21" s="30" t="s">
        <v>702</v>
      </c>
      <c r="G21"/>
      <c r="H21" t="s">
        <v>259</v>
      </c>
      <c r="J21" s="30" t="s">
        <v>612</v>
      </c>
    </row>
    <row r="22" spans="2:11" ht="12.95" customHeight="1">
      <c r="E22" s="147"/>
      <c r="F22" s="30" t="s">
        <v>290</v>
      </c>
    </row>
    <row r="23" spans="2:11" ht="12.95" customHeight="1">
      <c r="F23" s="30" t="s">
        <v>483</v>
      </c>
      <c r="H23" t="s">
        <v>120</v>
      </c>
      <c r="J23" s="30" t="s">
        <v>587</v>
      </c>
    </row>
    <row r="24" spans="2:11" ht="12.95" customHeight="1">
      <c r="F24" s="30" t="s">
        <v>357</v>
      </c>
      <c r="H24" t="s">
        <v>122</v>
      </c>
      <c r="J24" s="30" t="s">
        <v>613</v>
      </c>
    </row>
    <row r="25" spans="2:11" ht="18.75">
      <c r="B25" s="147"/>
      <c r="F25" s="30" t="s">
        <v>358</v>
      </c>
      <c r="H25" t="s">
        <v>123</v>
      </c>
      <c r="J25" s="30" t="s">
        <v>590</v>
      </c>
    </row>
    <row r="26" spans="2:11">
      <c r="F26" s="30" t="s">
        <v>538</v>
      </c>
      <c r="H26" t="s">
        <v>124</v>
      </c>
      <c r="J26" s="30" t="s">
        <v>614</v>
      </c>
    </row>
    <row r="27" spans="2:11">
      <c r="H27" t="s">
        <v>126</v>
      </c>
      <c r="J27" s="30" t="s">
        <v>615</v>
      </c>
    </row>
    <row r="28" spans="2:11">
      <c r="H28" t="s">
        <v>127</v>
      </c>
      <c r="J28" s="30" t="s">
        <v>617</v>
      </c>
    </row>
    <row r="29" spans="2:11">
      <c r="H29" t="s">
        <v>128</v>
      </c>
    </row>
    <row r="30" spans="2:11">
      <c r="H30" t="s">
        <v>129</v>
      </c>
      <c r="I30" s="722"/>
      <c r="J30" s="722">
        <v>0</v>
      </c>
      <c r="K30" s="722">
        <v>0</v>
      </c>
    </row>
    <row r="31" spans="2:11">
      <c r="B31">
        <v>1</v>
      </c>
      <c r="C31">
        <v>1</v>
      </c>
      <c r="D31" s="30" t="s">
        <v>559</v>
      </c>
      <c r="E31" s="30" t="s">
        <v>564</v>
      </c>
      <c r="I31" s="722"/>
      <c r="J31" s="722">
        <v>0.01</v>
      </c>
      <c r="K31" s="722">
        <v>0.01</v>
      </c>
    </row>
    <row r="32" spans="2:11">
      <c r="B32">
        <v>2</v>
      </c>
      <c r="C32">
        <v>2</v>
      </c>
      <c r="D32" s="30" t="s">
        <v>560</v>
      </c>
      <c r="E32" s="30" t="s">
        <v>567</v>
      </c>
      <c r="I32" s="722"/>
      <c r="J32" s="722">
        <v>0.02</v>
      </c>
      <c r="K32" s="722">
        <v>0.02</v>
      </c>
    </row>
    <row r="33" spans="2:11">
      <c r="B33">
        <v>3</v>
      </c>
      <c r="C33">
        <v>3</v>
      </c>
      <c r="D33" s="30" t="s">
        <v>561</v>
      </c>
      <c r="E33" s="30" t="s">
        <v>566</v>
      </c>
      <c r="I33" s="722"/>
      <c r="J33" s="722">
        <v>0.03</v>
      </c>
      <c r="K33" s="722">
        <v>0.03</v>
      </c>
    </row>
    <row r="34" spans="2:11">
      <c r="B34">
        <v>4</v>
      </c>
      <c r="C34">
        <v>4</v>
      </c>
      <c r="D34" s="30" t="s">
        <v>618</v>
      </c>
      <c r="E34" s="30" t="s">
        <v>562</v>
      </c>
      <c r="I34" s="722"/>
      <c r="J34" s="722">
        <v>0.04</v>
      </c>
      <c r="K34" s="722">
        <v>0.04</v>
      </c>
    </row>
    <row r="35" spans="2:11">
      <c r="B35">
        <v>5</v>
      </c>
      <c r="C35">
        <v>5</v>
      </c>
      <c r="E35" s="30" t="s">
        <v>565</v>
      </c>
      <c r="I35" s="722"/>
      <c r="J35" s="722">
        <v>0.05</v>
      </c>
      <c r="K35" s="722">
        <v>0.05</v>
      </c>
    </row>
    <row r="36" spans="2:11">
      <c r="B36">
        <v>6</v>
      </c>
      <c r="I36" s="722"/>
      <c r="J36" s="722">
        <v>0.06</v>
      </c>
      <c r="K36" s="722">
        <v>0.06</v>
      </c>
    </row>
    <row r="37" spans="2:11">
      <c r="B37">
        <v>7</v>
      </c>
      <c r="I37" s="722"/>
      <c r="J37" s="722">
        <v>7.0000000000000007E-2</v>
      </c>
      <c r="K37" s="722">
        <v>7.0000000000000007E-2</v>
      </c>
    </row>
    <row r="38" spans="2:11">
      <c r="B38">
        <v>8</v>
      </c>
      <c r="I38" s="722"/>
      <c r="J38" s="722">
        <v>0.08</v>
      </c>
      <c r="K38" s="722">
        <v>0.08</v>
      </c>
    </row>
    <row r="39" spans="2:11">
      <c r="I39" s="722"/>
      <c r="J39" s="722">
        <v>0.09</v>
      </c>
      <c r="K39" s="722">
        <v>0.09</v>
      </c>
    </row>
    <row r="40" spans="2:11">
      <c r="C40" t="s">
        <v>619</v>
      </c>
      <c r="I40" s="722"/>
      <c r="J40" s="722">
        <v>0.1</v>
      </c>
      <c r="K40" s="722">
        <v>0.1</v>
      </c>
    </row>
    <row r="41" spans="2:11">
      <c r="C41" t="s">
        <v>620</v>
      </c>
      <c r="I41" s="722"/>
      <c r="J41" s="722">
        <v>0.15</v>
      </c>
      <c r="K41" s="722">
        <v>0.15</v>
      </c>
    </row>
    <row r="42" spans="2:11">
      <c r="C42" t="s">
        <v>621</v>
      </c>
      <c r="I42" s="722"/>
      <c r="J42" s="722">
        <v>0.2</v>
      </c>
      <c r="K42" s="722">
        <v>0.2</v>
      </c>
    </row>
    <row r="43" spans="2:11">
      <c r="I43" s="722"/>
      <c r="J43" s="722">
        <v>0.25</v>
      </c>
      <c r="K43" s="722">
        <v>0.25</v>
      </c>
    </row>
    <row r="44" spans="2:11">
      <c r="J44" s="722">
        <v>0.3</v>
      </c>
      <c r="K44" s="722">
        <v>0.3</v>
      </c>
    </row>
    <row r="45" spans="2:11">
      <c r="J45" s="722">
        <v>0.35</v>
      </c>
      <c r="K45" s="722">
        <v>0.35</v>
      </c>
    </row>
    <row r="46" spans="2:11">
      <c r="J46" s="722">
        <v>0.4</v>
      </c>
      <c r="K46" s="722">
        <v>0.4</v>
      </c>
    </row>
    <row r="47" spans="2:11">
      <c r="J47" s="722">
        <v>0.45</v>
      </c>
      <c r="K47" s="722">
        <v>0.45</v>
      </c>
    </row>
    <row r="48" spans="2:11">
      <c r="J48" s="722">
        <v>0.5</v>
      </c>
      <c r="K48" s="722">
        <v>0.5</v>
      </c>
    </row>
  </sheetData>
  <sheetProtection formatColumns="0" formatRows="0" sort="0" autoFilter="0"/>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pageSetUpPr fitToPage="1"/>
  </sheetPr>
  <dimension ref="A1:K958"/>
  <sheetViews>
    <sheetView showGridLines="0" zoomScale="90" zoomScaleNormal="90" workbookViewId="0">
      <selection activeCell="F12" sqref="F12"/>
    </sheetView>
  </sheetViews>
  <sheetFormatPr defaultColWidth="14.42578125" defaultRowHeight="15.75" customHeight="1"/>
  <cols>
    <col min="1" max="1" width="28.85546875" style="55" customWidth="1"/>
    <col min="2" max="7" width="22.7109375" style="55" customWidth="1"/>
    <col min="8" max="10" width="14.42578125" style="55"/>
    <col min="11" max="11" width="24.85546875" style="55" hidden="1" customWidth="1"/>
    <col min="12" max="16384" width="14.42578125" style="55"/>
  </cols>
  <sheetData>
    <row r="1" spans="1:11" ht="15.75" customHeight="1">
      <c r="A1" s="1042" t="s">
        <v>536</v>
      </c>
      <c r="B1" s="1042"/>
      <c r="C1" s="1042"/>
      <c r="D1" s="1042"/>
      <c r="E1" s="1042"/>
      <c r="F1" s="1042"/>
      <c r="G1" s="1042"/>
      <c r="H1" s="187"/>
    </row>
    <row r="2" spans="1:11" ht="15.75" customHeight="1">
      <c r="A2" s="549" t="s">
        <v>4</v>
      </c>
      <c r="B2" s="550"/>
      <c r="C2" s="550"/>
      <c r="D2" s="550"/>
      <c r="E2" s="550"/>
      <c r="F2" s="550"/>
      <c r="G2" s="551"/>
      <c r="H2" s="187"/>
      <c r="K2" s="552">
        <f>lists!$A$7</f>
        <v>1.1000000000000001</v>
      </c>
    </row>
    <row r="3" spans="1:11" ht="51">
      <c r="A3" s="553"/>
      <c r="B3" s="555" t="s">
        <v>721</v>
      </c>
      <c r="C3" s="554" t="s">
        <v>690</v>
      </c>
      <c r="D3" s="757" t="s">
        <v>691</v>
      </c>
      <c r="E3" s="555" t="s">
        <v>698</v>
      </c>
      <c r="F3" s="556" t="s">
        <v>692</v>
      </c>
      <c r="G3" s="554" t="s">
        <v>424</v>
      </c>
      <c r="H3" s="557"/>
      <c r="I3" s="1028"/>
      <c r="J3" s="1028"/>
      <c r="K3" s="552">
        <f>lists!$A$10</f>
        <v>0.95</v>
      </c>
    </row>
    <row r="4" spans="1:11" ht="51" hidden="1" customHeight="1">
      <c r="A4" s="558"/>
      <c r="B4" s="559" t="s">
        <v>10</v>
      </c>
      <c r="C4" s="559" t="s">
        <v>11</v>
      </c>
      <c r="D4" s="559" t="s">
        <v>11</v>
      </c>
      <c r="E4" s="559" t="s">
        <v>10</v>
      </c>
      <c r="F4" s="560"/>
      <c r="G4" s="560"/>
      <c r="H4" s="187"/>
    </row>
    <row r="5" spans="1:11" ht="25.5">
      <c r="A5" s="561" t="s">
        <v>460</v>
      </c>
      <c r="B5" s="562" t="s">
        <v>462</v>
      </c>
      <c r="C5" s="563"/>
      <c r="D5" s="564" t="s">
        <v>454</v>
      </c>
      <c r="E5" s="564" t="s">
        <v>461</v>
      </c>
      <c r="F5" s="564" t="s">
        <v>454</v>
      </c>
      <c r="G5" s="564" t="s">
        <v>454</v>
      </c>
      <c r="H5" s="187"/>
    </row>
    <row r="6" spans="1:11" ht="15.75" customHeight="1">
      <c r="A6" s="565" t="s">
        <v>13</v>
      </c>
      <c r="B6" s="31"/>
      <c r="C6" s="31"/>
      <c r="D6" s="31"/>
      <c r="E6" s="31"/>
      <c r="F6" s="157"/>
      <c r="G6" s="31"/>
      <c r="H6" s="557"/>
      <c r="I6" s="566"/>
      <c r="J6" s="566"/>
      <c r="K6" s="83" t="str">
        <f>IF(OR(COUNTIF(D8,"&gt;="&amp;$K$2),COUNTIF(D9,"=Yes")),"Income/SES/Poverty - Adult","")</f>
        <v/>
      </c>
    </row>
    <row r="7" spans="1:11" ht="15.75" customHeight="1">
      <c r="A7" s="565" t="s">
        <v>12</v>
      </c>
      <c r="B7" s="567">
        <v>1.8</v>
      </c>
      <c r="C7" s="567">
        <v>34</v>
      </c>
      <c r="D7" s="567">
        <v>18.399999999999999</v>
      </c>
      <c r="E7" s="567">
        <v>22.3</v>
      </c>
      <c r="F7" s="568">
        <v>12.9</v>
      </c>
      <c r="G7" s="569">
        <v>39.9</v>
      </c>
      <c r="H7" s="557"/>
      <c r="I7" s="570"/>
      <c r="J7" s="566"/>
      <c r="K7" s="83" t="str">
        <f>IF(OR(COUNTIF(F8:G8,"&gt;="&amp;$K$2),COUNTIF(F9:G9,"=Yes")),"Income/SES/Poverty - Adult","")</f>
        <v/>
      </c>
    </row>
    <row r="8" spans="1:11" ht="15.75" customHeight="1">
      <c r="A8" s="361" t="s">
        <v>364</v>
      </c>
      <c r="B8" s="364" t="str">
        <f t="shared" ref="B8:G8" si="0">IF(OR(B6="",B7=""),"",(IFERROR((B6/B7),"")))</f>
        <v/>
      </c>
      <c r="C8" s="364" t="str">
        <f t="shared" si="0"/>
        <v/>
      </c>
      <c r="D8" s="364" t="str">
        <f t="shared" si="0"/>
        <v/>
      </c>
      <c r="E8" s="364" t="str">
        <f t="shared" si="0"/>
        <v/>
      </c>
      <c r="F8" s="364" t="str">
        <f t="shared" si="0"/>
        <v/>
      </c>
      <c r="G8" s="364" t="str">
        <f t="shared" si="0"/>
        <v/>
      </c>
      <c r="H8" s="571"/>
      <c r="I8" s="571"/>
      <c r="J8" s="571"/>
      <c r="K8" s="83" t="str">
        <f>IF(OR(COUNTIF(E8,"&gt;="&amp;$K$2),COUNTIF(E9,"=Yes")),"Teen Pregnancy - Adult","")</f>
        <v/>
      </c>
    </row>
    <row r="9" spans="1:11" ht="15.75" customHeight="1">
      <c r="A9" s="572" t="s">
        <v>30</v>
      </c>
      <c r="B9" s="39"/>
      <c r="C9" s="39"/>
      <c r="D9" s="39"/>
      <c r="E9" s="39"/>
      <c r="F9" s="39"/>
      <c r="G9" s="39"/>
      <c r="H9" s="187"/>
    </row>
    <row r="10" spans="1:11" ht="15.75" customHeight="1">
      <c r="A10" s="573" t="s">
        <v>520</v>
      </c>
      <c r="B10" s="1030"/>
      <c r="C10" s="928"/>
      <c r="D10" s="928"/>
      <c r="E10" s="928"/>
      <c r="F10" s="928"/>
      <c r="G10" s="1031"/>
      <c r="H10" s="187"/>
    </row>
    <row r="11" spans="1:11" ht="15.75" customHeight="1" thickBot="1">
      <c r="A11" s="574" t="s">
        <v>14</v>
      </c>
      <c r="B11" s="550"/>
      <c r="C11" s="550"/>
      <c r="D11" s="550"/>
      <c r="E11" s="550"/>
      <c r="F11" s="550"/>
      <c r="G11" s="575"/>
      <c r="H11" s="187"/>
    </row>
    <row r="12" spans="1:11" ht="25.5">
      <c r="A12" s="553"/>
      <c r="B12" s="555" t="s">
        <v>695</v>
      </c>
      <c r="C12" s="555" t="s">
        <v>696</v>
      </c>
      <c r="D12" s="576" t="s">
        <v>693</v>
      </c>
      <c r="E12" s="577" t="s">
        <v>694</v>
      </c>
      <c r="F12" s="577"/>
      <c r="G12" s="254"/>
      <c r="H12" s="187"/>
    </row>
    <row r="13" spans="1:11" ht="51" hidden="1" customHeight="1">
      <c r="A13" s="558"/>
      <c r="B13" s="578" t="s">
        <v>10</v>
      </c>
      <c r="C13" s="579" t="s">
        <v>11</v>
      </c>
      <c r="D13" s="579" t="s">
        <v>11</v>
      </c>
      <c r="E13" s="580"/>
      <c r="F13" s="580"/>
      <c r="G13" s="681"/>
      <c r="H13" s="187"/>
    </row>
    <row r="14" spans="1:11" ht="15.75" customHeight="1">
      <c r="A14" s="561" t="s">
        <v>460</v>
      </c>
      <c r="B14" s="578"/>
      <c r="C14" s="564" t="s">
        <v>455</v>
      </c>
      <c r="D14" s="564" t="s">
        <v>456</v>
      </c>
      <c r="E14" s="581" t="s">
        <v>456</v>
      </c>
      <c r="F14" s="799"/>
      <c r="G14" s="599"/>
      <c r="H14" s="187"/>
    </row>
    <row r="15" spans="1:11" ht="15.75" customHeight="1">
      <c r="A15" s="565" t="s">
        <v>13</v>
      </c>
      <c r="B15" s="31"/>
      <c r="C15" s="31"/>
      <c r="D15" s="31"/>
      <c r="E15" s="71"/>
      <c r="F15" s="71"/>
      <c r="G15" s="255"/>
      <c r="H15" s="187"/>
      <c r="K15" s="83" t="str">
        <f>IF(OR(COUNTIF(D17,"&gt;="&amp;$K$2),COUNTIF(D18,"=Yes")),"Employment Status - Adult","")</f>
        <v/>
      </c>
    </row>
    <row r="16" spans="1:11" ht="15.75" customHeight="1">
      <c r="A16" s="565" t="s">
        <v>12</v>
      </c>
      <c r="B16" s="567">
        <v>12.63</v>
      </c>
      <c r="C16" s="567">
        <v>4.9000000000000004</v>
      </c>
      <c r="D16" s="567">
        <v>89.5</v>
      </c>
      <c r="E16" s="582">
        <v>29.3</v>
      </c>
      <c r="F16" s="582"/>
      <c r="G16" s="680"/>
      <c r="H16" s="187"/>
      <c r="K16" s="83" t="str">
        <f>IF(OR(COUNTIF(E17:F17,"&lt;="&amp;$K$3),COUNTIF(E18:F18,"=Yes")),"Educational Attainment - Adult","")</f>
        <v/>
      </c>
    </row>
    <row r="17" spans="1:11" ht="15.75" customHeight="1">
      <c r="A17" s="361" t="s">
        <v>364</v>
      </c>
      <c r="B17" s="364" t="str">
        <f t="shared" ref="B17:G17" si="1">IF(OR(B15="",B16=""),"",(IFERROR((B15/B16),"")))</f>
        <v/>
      </c>
      <c r="C17" s="364" t="str">
        <f t="shared" ref="C17:D17" si="2">IF(OR(C15="",C16=""),"",(IFERROR((C15/C16),"")))</f>
        <v/>
      </c>
      <c r="D17" s="542" t="str">
        <f t="shared" si="2"/>
        <v/>
      </c>
      <c r="E17" s="583" t="str">
        <f>IF(OR(E15="",E16=""),"",(IFERROR((E15/E16),"")))</f>
        <v/>
      </c>
      <c r="F17" s="583" t="str">
        <f>IF(OR(F15="",F16=""),"",(IFERROR((F15/F16),"")))</f>
        <v/>
      </c>
      <c r="G17" s="584" t="str">
        <f t="shared" si="1"/>
        <v/>
      </c>
      <c r="H17" s="187"/>
      <c r="K17" s="168"/>
    </row>
    <row r="18" spans="1:11" ht="15.75" customHeight="1">
      <c r="A18" s="565" t="s">
        <v>30</v>
      </c>
      <c r="B18" s="39"/>
      <c r="C18" s="39"/>
      <c r="D18" s="39"/>
      <c r="E18" s="228"/>
      <c r="F18" s="228"/>
      <c r="G18" s="256"/>
      <c r="H18" s="187"/>
    </row>
    <row r="19" spans="1:11" ht="15.75" customHeight="1">
      <c r="A19" s="585" t="s">
        <v>520</v>
      </c>
      <c r="B19" s="1032"/>
      <c r="C19" s="1033"/>
      <c r="D19" s="1033"/>
      <c r="E19" s="1033"/>
      <c r="F19" s="1033"/>
      <c r="G19" s="262"/>
      <c r="H19" s="187"/>
    </row>
    <row r="20" spans="1:11" ht="15.75" customHeight="1">
      <c r="A20" s="549" t="s">
        <v>25</v>
      </c>
      <c r="B20" s="550"/>
      <c r="C20" s="550"/>
      <c r="D20" s="550"/>
      <c r="E20" s="550"/>
      <c r="F20" s="550"/>
      <c r="G20" s="682"/>
      <c r="H20" s="187"/>
    </row>
    <row r="21" spans="1:11" ht="51">
      <c r="A21" s="553"/>
      <c r="B21" s="554" t="s">
        <v>697</v>
      </c>
      <c r="C21" s="554" t="s">
        <v>425</v>
      </c>
      <c r="D21" s="555" t="s">
        <v>535</v>
      </c>
      <c r="E21" s="555" t="s">
        <v>689</v>
      </c>
      <c r="F21" s="586" t="s">
        <v>547</v>
      </c>
      <c r="G21" s="257"/>
      <c r="H21" s="187"/>
    </row>
    <row r="22" spans="1:11" ht="102" hidden="1" customHeight="1">
      <c r="A22" s="558"/>
      <c r="B22" s="559" t="s">
        <v>29</v>
      </c>
      <c r="C22" s="587" t="s">
        <v>10</v>
      </c>
      <c r="D22" s="559" t="s">
        <v>10</v>
      </c>
      <c r="E22" s="587" t="s">
        <v>11</v>
      </c>
      <c r="F22" s="588" t="s">
        <v>10</v>
      </c>
      <c r="G22" s="683" t="s">
        <v>11</v>
      </c>
      <c r="H22" s="187"/>
    </row>
    <row r="23" spans="1:11" ht="30" customHeight="1">
      <c r="A23" s="561" t="s">
        <v>460</v>
      </c>
      <c r="B23" s="562"/>
      <c r="C23" s="562" t="s">
        <v>457</v>
      </c>
      <c r="D23" s="562" t="s">
        <v>457</v>
      </c>
      <c r="E23" s="564" t="s">
        <v>457</v>
      </c>
      <c r="F23" s="581" t="s">
        <v>457</v>
      </c>
      <c r="G23" s="684"/>
      <c r="H23" s="187"/>
    </row>
    <row r="24" spans="1:11" ht="15" customHeight="1">
      <c r="A24" s="565" t="s">
        <v>13</v>
      </c>
      <c r="B24" s="31"/>
      <c r="C24" s="31"/>
      <c r="D24" s="31"/>
      <c r="E24" s="31"/>
      <c r="F24" s="71"/>
      <c r="G24" s="255"/>
      <c r="H24" s="187"/>
    </row>
    <row r="25" spans="1:11" ht="15.75" customHeight="1">
      <c r="A25" s="565" t="s">
        <v>12</v>
      </c>
      <c r="B25" s="567">
        <v>2.5000000000000001E-2</v>
      </c>
      <c r="C25" s="567">
        <v>49.9</v>
      </c>
      <c r="D25" s="567">
        <v>1.9</v>
      </c>
      <c r="E25" s="567">
        <v>313.89999999999998</v>
      </c>
      <c r="F25" s="582">
        <v>12</v>
      </c>
      <c r="G25" s="680"/>
      <c r="H25" s="187"/>
      <c r="K25" s="83" t="str">
        <f>IF(OR(COUNTIF(E26:F26,"&gt;="&amp;$K$2),COUNTIF(E27:F27,"=Yes")),"Neighborhood Disorganization - Adult","")</f>
        <v/>
      </c>
    </row>
    <row r="26" spans="1:11" ht="15.75" customHeight="1">
      <c r="A26" s="361" t="s">
        <v>364</v>
      </c>
      <c r="B26" s="364" t="str">
        <f t="shared" ref="B26:G26" si="3">IF(OR(B24="",B25=""),"",(IFERROR((B24/B25),"")))</f>
        <v/>
      </c>
      <c r="C26" s="364" t="str">
        <f t="shared" si="3"/>
        <v/>
      </c>
      <c r="D26" s="364" t="str">
        <f t="shared" si="3"/>
        <v/>
      </c>
      <c r="E26" s="364" t="str">
        <f t="shared" si="3"/>
        <v/>
      </c>
      <c r="F26" s="377" t="str">
        <f t="shared" si="3"/>
        <v/>
      </c>
      <c r="G26" s="584" t="str">
        <f t="shared" si="3"/>
        <v/>
      </c>
      <c r="H26" s="187"/>
    </row>
    <row r="27" spans="1:11" ht="15.75" customHeight="1">
      <c r="A27" s="572" t="s">
        <v>30</v>
      </c>
      <c r="B27" s="39"/>
      <c r="C27" s="39"/>
      <c r="D27" s="39"/>
      <c r="E27" s="39"/>
      <c r="F27" s="228"/>
      <c r="G27" s="256"/>
      <c r="H27" s="187"/>
    </row>
    <row r="28" spans="1:11" ht="15.75" customHeight="1">
      <c r="A28" s="573" t="s">
        <v>520</v>
      </c>
      <c r="B28" s="1029"/>
      <c r="C28" s="922"/>
      <c r="D28" s="922"/>
      <c r="E28" s="922"/>
      <c r="F28" s="922"/>
      <c r="G28" s="263"/>
      <c r="H28" s="187"/>
    </row>
    <row r="29" spans="1:11" ht="17.25" customHeight="1">
      <c r="A29" s="1034" t="s">
        <v>463</v>
      </c>
      <c r="B29" s="1035"/>
      <c r="C29" s="1035"/>
      <c r="D29" s="1035"/>
      <c r="E29" s="1035"/>
      <c r="F29" s="1036"/>
      <c r="G29" s="685"/>
      <c r="H29" s="187"/>
    </row>
    <row r="30" spans="1:11" ht="38.25">
      <c r="A30" s="418"/>
      <c r="B30" s="425" t="s">
        <v>525</v>
      </c>
      <c r="C30" s="425" t="s">
        <v>526</v>
      </c>
      <c r="D30" s="425" t="s">
        <v>527</v>
      </c>
      <c r="E30" s="46"/>
      <c r="F30" s="639"/>
      <c r="G30" s="258"/>
      <c r="H30" s="187"/>
    </row>
    <row r="31" spans="1:11" ht="25.5">
      <c r="A31" s="561" t="s">
        <v>460</v>
      </c>
      <c r="B31" s="564" t="s">
        <v>458</v>
      </c>
      <c r="C31" s="564" t="s">
        <v>458</v>
      </c>
      <c r="D31" s="564" t="s">
        <v>458</v>
      </c>
      <c r="E31" s="46"/>
      <c r="F31" s="639"/>
      <c r="G31" s="258"/>
      <c r="H31" s="187"/>
    </row>
    <row r="32" spans="1:11" ht="15.75" customHeight="1">
      <c r="A32" s="409" t="s">
        <v>13</v>
      </c>
      <c r="B32" s="31"/>
      <c r="C32" s="31"/>
      <c r="D32" s="31"/>
      <c r="E32" s="44"/>
      <c r="F32" s="71"/>
      <c r="G32" s="255"/>
      <c r="H32" s="187"/>
      <c r="K32" s="83" t="str">
        <f>IF(OR(COUNTIF(B34:D34,"&gt;="&amp;$K$2),COUNTIF(B35:D35,"=Yes")),"Attitudes Toward Drug Use - Adult","")</f>
        <v/>
      </c>
    </row>
    <row r="33" spans="1:11" ht="15.75" customHeight="1">
      <c r="A33" s="410" t="s">
        <v>12</v>
      </c>
      <c r="B33" s="414">
        <v>28.26</v>
      </c>
      <c r="C33" s="414">
        <v>36.729999999999997</v>
      </c>
      <c r="D33" s="414">
        <v>69.599999999999994</v>
      </c>
      <c r="E33" s="412"/>
      <c r="F33" s="582"/>
      <c r="G33" s="258"/>
      <c r="H33" s="187"/>
    </row>
    <row r="34" spans="1:11" ht="15.75" customHeight="1">
      <c r="A34" s="423" t="s">
        <v>364</v>
      </c>
      <c r="B34" s="364" t="str">
        <f t="shared" ref="B34:G34" si="4">IF(OR(B32="",B33=""),"",(IFERROR((B32/B33),"")))</f>
        <v/>
      </c>
      <c r="C34" s="364" t="str">
        <f t="shared" si="4"/>
        <v/>
      </c>
      <c r="D34" s="364" t="str">
        <f t="shared" si="4"/>
        <v/>
      </c>
      <c r="E34" s="364" t="str">
        <f t="shared" si="4"/>
        <v/>
      </c>
      <c r="F34" s="377" t="str">
        <f t="shared" si="4"/>
        <v/>
      </c>
      <c r="G34" s="584" t="str">
        <f t="shared" si="4"/>
        <v/>
      </c>
      <c r="H34" s="187"/>
    </row>
    <row r="35" spans="1:11" ht="15.75" customHeight="1">
      <c r="A35" s="409" t="s">
        <v>30</v>
      </c>
      <c r="B35" s="39"/>
      <c r="C35" s="39"/>
      <c r="D35" s="39"/>
      <c r="E35" s="39"/>
      <c r="F35" s="228"/>
      <c r="G35" s="256"/>
      <c r="H35" s="187"/>
    </row>
    <row r="36" spans="1:11" ht="15.75" customHeight="1">
      <c r="A36" s="589" t="s">
        <v>43</v>
      </c>
      <c r="B36" s="48"/>
      <c r="C36" s="48"/>
      <c r="D36" s="48"/>
      <c r="E36" s="49"/>
      <c r="F36" s="253"/>
      <c r="G36" s="258"/>
      <c r="H36" s="187"/>
    </row>
    <row r="37" spans="1:11" ht="15.75" customHeight="1">
      <c r="A37" s="61" t="s">
        <v>520</v>
      </c>
      <c r="B37" s="1029"/>
      <c r="C37" s="922"/>
      <c r="D37" s="922"/>
      <c r="E37" s="922"/>
      <c r="F37" s="922"/>
      <c r="G37" s="264"/>
      <c r="H37" s="187"/>
    </row>
    <row r="38" spans="1:11" ht="18" customHeight="1">
      <c r="A38" s="1034" t="s">
        <v>683</v>
      </c>
      <c r="B38" s="1035"/>
      <c r="C38" s="1035"/>
      <c r="D38" s="1035"/>
      <c r="E38" s="1035"/>
      <c r="F38" s="1036"/>
      <c r="G38" s="685"/>
      <c r="H38" s="187"/>
    </row>
    <row r="39" spans="1:11" ht="38.25">
      <c r="A39" s="418"/>
      <c r="B39" s="425" t="s">
        <v>723</v>
      </c>
      <c r="C39" s="425" t="s">
        <v>724</v>
      </c>
      <c r="D39" s="425" t="s">
        <v>725</v>
      </c>
      <c r="E39" s="446" t="s">
        <v>726</v>
      </c>
      <c r="F39" s="797" t="s">
        <v>722</v>
      </c>
      <c r="G39" s="258"/>
      <c r="H39" s="187"/>
    </row>
    <row r="40" spans="1:11" ht="12.75">
      <c r="A40" s="561" t="s">
        <v>460</v>
      </c>
      <c r="B40" s="564" t="s">
        <v>459</v>
      </c>
      <c r="C40" s="564" t="s">
        <v>459</v>
      </c>
      <c r="D40" s="564" t="s">
        <v>459</v>
      </c>
      <c r="E40" s="564" t="s">
        <v>459</v>
      </c>
      <c r="F40" s="564" t="s">
        <v>459</v>
      </c>
      <c r="G40" s="258"/>
      <c r="H40" s="187"/>
    </row>
    <row r="41" spans="1:11" ht="15.75" customHeight="1">
      <c r="A41" s="409" t="s">
        <v>13</v>
      </c>
      <c r="B41" s="31"/>
      <c r="C41" s="31"/>
      <c r="D41" s="31"/>
      <c r="E41" s="44"/>
      <c r="F41" s="230"/>
      <c r="G41" s="255"/>
      <c r="H41" s="187"/>
      <c r="K41" s="83" t="str">
        <f>IF(OR(COUNTIF(B43:C43,"&gt;="&amp;$K$2),COUNTIF(B44:C44,"=Yes")),"Any/Serious Mental Illness - Adult","")</f>
        <v/>
      </c>
    </row>
    <row r="42" spans="1:11" ht="15.75" customHeight="1">
      <c r="A42" s="410" t="s">
        <v>12</v>
      </c>
      <c r="B42" s="414">
        <v>4.08</v>
      </c>
      <c r="C42" s="414">
        <v>18.43</v>
      </c>
      <c r="D42" s="414">
        <v>4.3099999999999996</v>
      </c>
      <c r="E42" s="415">
        <v>6.78</v>
      </c>
      <c r="F42" s="798">
        <v>16.46</v>
      </c>
      <c r="G42" s="258"/>
      <c r="H42" s="187"/>
      <c r="K42" s="83" t="str">
        <f>IF(OR(COUNTIF(D43,"&gt;="&amp;$K$2),COUNTIF(D44,"=Yes")),"Serious Thoughts of Suicide - Adult","")</f>
        <v/>
      </c>
    </row>
    <row r="43" spans="1:11" ht="15.75" customHeight="1">
      <c r="A43" s="423" t="s">
        <v>364</v>
      </c>
      <c r="B43" s="364" t="str">
        <f t="shared" ref="B43:G43" si="5">IF(OR(B41="",B42=""),"",(IFERROR((B41/B42),"")))</f>
        <v/>
      </c>
      <c r="C43" s="364" t="str">
        <f t="shared" si="5"/>
        <v/>
      </c>
      <c r="D43" s="364" t="str">
        <f t="shared" si="5"/>
        <v/>
      </c>
      <c r="E43" s="364" t="str">
        <f t="shared" si="5"/>
        <v/>
      </c>
      <c r="F43" s="377" t="str">
        <f t="shared" si="5"/>
        <v/>
      </c>
      <c r="G43" s="584" t="str">
        <f t="shared" si="5"/>
        <v/>
      </c>
      <c r="H43" s="187"/>
      <c r="K43" s="83" t="str">
        <f>IF(OR(COUNTIF(E43,"&gt;="&amp;$K$2),COUNTIF(E44,"=Yes")),"Major Depressive Episode - Adult","")</f>
        <v/>
      </c>
    </row>
    <row r="44" spans="1:11" ht="15.75" customHeight="1">
      <c r="A44" s="409" t="s">
        <v>30</v>
      </c>
      <c r="B44" s="39"/>
      <c r="C44" s="39"/>
      <c r="D44" s="39"/>
      <c r="E44" s="39"/>
      <c r="F44" s="228"/>
      <c r="G44" s="256"/>
      <c r="H44" s="187"/>
    </row>
    <row r="45" spans="1:11" ht="15.75" customHeight="1">
      <c r="A45" s="589" t="s">
        <v>43</v>
      </c>
      <c r="B45" s="48"/>
      <c r="C45" s="48"/>
      <c r="D45" s="48"/>
      <c r="E45" s="49"/>
      <c r="F45" s="253"/>
      <c r="G45" s="258"/>
      <c r="H45" s="187"/>
    </row>
    <row r="46" spans="1:11" ht="15.75" customHeight="1">
      <c r="A46" s="61" t="s">
        <v>520</v>
      </c>
      <c r="B46" s="1029"/>
      <c r="C46" s="922"/>
      <c r="D46" s="922"/>
      <c r="E46" s="922"/>
      <c r="F46" s="922"/>
      <c r="G46" s="265"/>
      <c r="H46" s="187"/>
    </row>
    <row r="47" spans="1:11" s="168" customFormat="1" ht="15.75" customHeight="1">
      <c r="A47" s="590" t="s">
        <v>360</v>
      </c>
      <c r="B47" s="591"/>
      <c r="C47" s="592" t="s">
        <v>253</v>
      </c>
      <c r="D47" s="591"/>
      <c r="E47" s="591"/>
      <c r="F47" s="591"/>
      <c r="G47" s="686"/>
      <c r="H47" s="593"/>
    </row>
    <row r="48" spans="1:11" ht="15" customHeight="1">
      <c r="A48" s="558"/>
      <c r="B48" s="640" t="s">
        <v>31</v>
      </c>
      <c r="C48" s="640" t="s">
        <v>40</v>
      </c>
      <c r="D48" s="640" t="s">
        <v>41</v>
      </c>
      <c r="E48" s="640" t="s">
        <v>42</v>
      </c>
      <c r="F48" s="426" t="s">
        <v>359</v>
      </c>
      <c r="G48" s="258"/>
      <c r="H48" s="188"/>
    </row>
    <row r="49" spans="1:11" ht="15" customHeight="1">
      <c r="A49" s="565" t="s">
        <v>13</v>
      </c>
      <c r="B49" s="31"/>
      <c r="C49" s="31"/>
      <c r="D49" s="31"/>
      <c r="E49" s="31"/>
      <c r="F49" s="71"/>
      <c r="G49" s="255"/>
      <c r="H49" s="188"/>
      <c r="K49" s="83" t="str">
        <f>IF(OR(COUNTIF(B51:F51,"&gt;="&amp;$K$2),COUNTIF(B52:F52,"=Yes")),"Mental Health - Youth","")</f>
        <v/>
      </c>
    </row>
    <row r="50" spans="1:11" ht="15" customHeight="1">
      <c r="A50" s="565" t="s">
        <v>12</v>
      </c>
      <c r="B50" s="567">
        <v>38.090000000000003</v>
      </c>
      <c r="C50" s="567">
        <v>24.84</v>
      </c>
      <c r="D50" s="567">
        <v>35.130000000000003</v>
      </c>
      <c r="E50" s="567">
        <v>20.61</v>
      </c>
      <c r="F50" s="582">
        <v>14.01</v>
      </c>
      <c r="G50" s="258"/>
      <c r="H50" s="188"/>
    </row>
    <row r="51" spans="1:11" ht="15" customHeight="1">
      <c r="A51" s="361" t="s">
        <v>364</v>
      </c>
      <c r="B51" s="364" t="str">
        <f t="shared" ref="B51:G51" si="6">IF(OR(B49="",B50=""),"",(IFERROR((B49/B50),"")))</f>
        <v/>
      </c>
      <c r="C51" s="364" t="str">
        <f t="shared" si="6"/>
        <v/>
      </c>
      <c r="D51" s="364" t="str">
        <f t="shared" si="6"/>
        <v/>
      </c>
      <c r="E51" s="364" t="str">
        <f t="shared" si="6"/>
        <v/>
      </c>
      <c r="F51" s="377" t="str">
        <f t="shared" si="6"/>
        <v/>
      </c>
      <c r="G51" s="584" t="str">
        <f t="shared" si="6"/>
        <v/>
      </c>
      <c r="H51" s="188"/>
    </row>
    <row r="52" spans="1:11" ht="15" customHeight="1">
      <c r="A52" s="594" t="s">
        <v>30</v>
      </c>
      <c r="B52" s="39"/>
      <c r="C52" s="39"/>
      <c r="D52" s="39"/>
      <c r="E52" s="39"/>
      <c r="F52" s="228"/>
      <c r="G52" s="256"/>
      <c r="H52" s="188"/>
    </row>
    <row r="53" spans="1:11" ht="15" customHeight="1">
      <c r="A53" s="595" t="s">
        <v>43</v>
      </c>
      <c r="B53" s="33"/>
      <c r="C53" s="33"/>
      <c r="D53" s="33"/>
      <c r="E53" s="33"/>
      <c r="F53" s="252"/>
      <c r="G53" s="258"/>
      <c r="H53" s="188"/>
    </row>
    <row r="54" spans="1:11" ht="15" customHeight="1">
      <c r="A54" s="61" t="s">
        <v>520</v>
      </c>
      <c r="B54" s="281"/>
      <c r="C54" s="281"/>
      <c r="D54" s="281"/>
      <c r="E54" s="281"/>
      <c r="F54" s="260"/>
      <c r="G54" s="265"/>
      <c r="H54" s="188"/>
    </row>
    <row r="55" spans="1:11" ht="15" customHeight="1">
      <c r="A55" s="596" t="s">
        <v>44</v>
      </c>
      <c r="B55" s="597"/>
      <c r="C55" s="597"/>
      <c r="D55" s="597"/>
      <c r="E55" s="597"/>
      <c r="F55" s="597"/>
      <c r="G55" s="686"/>
      <c r="H55" s="188"/>
    </row>
    <row r="56" spans="1:11" ht="15" customHeight="1">
      <c r="A56" s="558"/>
      <c r="B56" s="640" t="s">
        <v>45</v>
      </c>
      <c r="C56" s="640" t="s">
        <v>270</v>
      </c>
      <c r="D56" s="640" t="s">
        <v>271</v>
      </c>
      <c r="E56" s="640" t="s">
        <v>272</v>
      </c>
      <c r="F56" s="641" t="s">
        <v>46</v>
      </c>
      <c r="G56" s="258"/>
      <c r="H56" s="188"/>
    </row>
    <row r="57" spans="1:11" ht="15" customHeight="1">
      <c r="A57" s="565" t="s">
        <v>13</v>
      </c>
      <c r="B57" s="31"/>
      <c r="C57" s="31"/>
      <c r="D57" s="31"/>
      <c r="E57" s="31"/>
      <c r="F57" s="71"/>
      <c r="G57" s="255"/>
      <c r="H57" s="188"/>
      <c r="K57" s="83" t="str">
        <f>IF(OR(COUNTIF(B59:F59,"&gt;="&amp;$K$2),COUNTIF(B60:F60,"=Yes")),"Suicide - Youth","")</f>
        <v/>
      </c>
    </row>
    <row r="58" spans="1:11" ht="15" customHeight="1">
      <c r="A58" s="565" t="s">
        <v>12</v>
      </c>
      <c r="B58" s="567">
        <v>22.76</v>
      </c>
      <c r="C58" s="567">
        <v>16.54</v>
      </c>
      <c r="D58" s="567">
        <v>13.36</v>
      </c>
      <c r="E58" s="567">
        <v>10.029999999999999</v>
      </c>
      <c r="F58" s="582">
        <v>2.0099999999999998</v>
      </c>
      <c r="G58" s="258"/>
      <c r="H58" s="188"/>
    </row>
    <row r="59" spans="1:11" ht="15" customHeight="1">
      <c r="A59" s="361" t="s">
        <v>364</v>
      </c>
      <c r="B59" s="364" t="str">
        <f t="shared" ref="B59:G59" si="7">IF(OR(B57="",B58=""),"",(IFERROR((B57/B58),"")))</f>
        <v/>
      </c>
      <c r="C59" s="364" t="str">
        <f t="shared" si="7"/>
        <v/>
      </c>
      <c r="D59" s="364" t="str">
        <f t="shared" si="7"/>
        <v/>
      </c>
      <c r="E59" s="364" t="str">
        <f>IF(OR(E57="",E58=""),"",(IFERROR((E57/E58),"")))</f>
        <v/>
      </c>
      <c r="F59" s="377" t="str">
        <f>IF(OR(F57="",F58=""),"",(IFERROR((F57/F58),"")))</f>
        <v/>
      </c>
      <c r="G59" s="584" t="str">
        <f t="shared" si="7"/>
        <v/>
      </c>
      <c r="H59" s="188"/>
    </row>
    <row r="60" spans="1:11" ht="15" customHeight="1">
      <c r="A60" s="594" t="s">
        <v>30</v>
      </c>
      <c r="B60" s="39"/>
      <c r="C60" s="39"/>
      <c r="D60" s="39"/>
      <c r="E60" s="39"/>
      <c r="F60" s="228"/>
      <c r="G60" s="256"/>
      <c r="H60" s="188"/>
    </row>
    <row r="61" spans="1:11" ht="15" customHeight="1">
      <c r="A61" s="595" t="s">
        <v>43</v>
      </c>
      <c r="B61" s="33"/>
      <c r="C61" s="33"/>
      <c r="D61" s="33"/>
      <c r="E61" s="33"/>
      <c r="F61" s="253"/>
      <c r="G61" s="261"/>
      <c r="H61" s="188"/>
    </row>
    <row r="62" spans="1:11" ht="15" customHeight="1" thickBot="1">
      <c r="A62" s="61" t="s">
        <v>520</v>
      </c>
      <c r="B62" s="1030"/>
      <c r="C62" s="928"/>
      <c r="D62" s="928"/>
      <c r="E62" s="928"/>
      <c r="F62" s="928"/>
      <c r="G62" s="266"/>
      <c r="H62" s="188"/>
    </row>
    <row r="63" spans="1:11" ht="12.75" customHeight="1">
      <c r="A63" s="970" t="s">
        <v>661</v>
      </c>
      <c r="B63" s="919"/>
      <c r="C63" s="919"/>
      <c r="D63" s="919"/>
      <c r="E63" s="919"/>
      <c r="F63" s="919"/>
      <c r="G63" s="972"/>
      <c r="H63" s="188"/>
    </row>
    <row r="64" spans="1:11" ht="12.75" customHeight="1">
      <c r="A64" s="980"/>
      <c r="B64" s="981"/>
      <c r="C64" s="981"/>
      <c r="D64" s="981"/>
      <c r="E64" s="981"/>
      <c r="F64" s="981"/>
      <c r="G64" s="982"/>
      <c r="H64" s="188"/>
    </row>
    <row r="65" spans="1:8" ht="12.75" customHeight="1">
      <c r="A65" s="983"/>
      <c r="B65" s="984"/>
      <c r="C65" s="984"/>
      <c r="D65" s="984"/>
      <c r="E65" s="984"/>
      <c r="F65" s="984"/>
      <c r="G65" s="985"/>
      <c r="H65" s="188"/>
    </row>
    <row r="66" spans="1:8" ht="12.75" customHeight="1">
      <c r="A66" s="986"/>
      <c r="B66" s="987"/>
      <c r="C66" s="987"/>
      <c r="D66" s="987"/>
      <c r="E66" s="987"/>
      <c r="F66" s="987"/>
      <c r="G66" s="988"/>
      <c r="H66" s="188"/>
    </row>
    <row r="67" spans="1:8" ht="12.75" customHeight="1">
      <c r="A67" s="918" t="s">
        <v>662</v>
      </c>
      <c r="B67" s="919"/>
      <c r="C67" s="919"/>
      <c r="D67" s="919"/>
      <c r="E67" s="919"/>
      <c r="F67" s="919"/>
      <c r="G67" s="920"/>
      <c r="H67" s="188"/>
    </row>
    <row r="68" spans="1:8" ht="12.75" customHeight="1">
      <c r="A68" s="980"/>
      <c r="B68" s="981"/>
      <c r="C68" s="981"/>
      <c r="D68" s="981"/>
      <c r="E68" s="981"/>
      <c r="F68" s="981"/>
      <c r="G68" s="982"/>
      <c r="H68" s="188"/>
    </row>
    <row r="69" spans="1:8" ht="12.75" customHeight="1">
      <c r="A69" s="983"/>
      <c r="B69" s="984"/>
      <c r="C69" s="984"/>
      <c r="D69" s="984"/>
      <c r="E69" s="984"/>
      <c r="F69" s="984"/>
      <c r="G69" s="985"/>
      <c r="H69" s="188"/>
    </row>
    <row r="70" spans="1:8" ht="12.75" customHeight="1">
      <c r="A70" s="986"/>
      <c r="B70" s="987"/>
      <c r="C70" s="987"/>
      <c r="D70" s="987"/>
      <c r="E70" s="987"/>
      <c r="F70" s="987"/>
      <c r="G70" s="988"/>
      <c r="H70" s="188"/>
    </row>
    <row r="71" spans="1:8" ht="12.75">
      <c r="A71" s="918" t="s">
        <v>663</v>
      </c>
      <c r="B71" s="919"/>
      <c r="C71" s="919"/>
      <c r="D71" s="919"/>
      <c r="E71" s="919"/>
      <c r="F71" s="919"/>
      <c r="G71" s="920"/>
      <c r="H71" s="188"/>
    </row>
    <row r="72" spans="1:8" ht="12.75" customHeight="1">
      <c r="A72" s="980"/>
      <c r="B72" s="981"/>
      <c r="C72" s="981"/>
      <c r="D72" s="981"/>
      <c r="E72" s="981"/>
      <c r="F72" s="981"/>
      <c r="G72" s="982"/>
      <c r="H72" s="188"/>
    </row>
    <row r="73" spans="1:8" ht="12.75" customHeight="1">
      <c r="A73" s="983"/>
      <c r="B73" s="984"/>
      <c r="C73" s="984"/>
      <c r="D73" s="984"/>
      <c r="E73" s="984"/>
      <c r="F73" s="984"/>
      <c r="G73" s="985"/>
      <c r="H73" s="188"/>
    </row>
    <row r="74" spans="1:8" ht="12.75" customHeight="1">
      <c r="A74" s="986"/>
      <c r="B74" s="987"/>
      <c r="C74" s="987"/>
      <c r="D74" s="987"/>
      <c r="E74" s="987"/>
      <c r="F74" s="987"/>
      <c r="G74" s="988"/>
      <c r="H74" s="188"/>
    </row>
    <row r="75" spans="1:8" ht="18" customHeight="1">
      <c r="A75" s="918" t="s">
        <v>646</v>
      </c>
      <c r="B75" s="919"/>
      <c r="C75" s="919"/>
      <c r="D75" s="919"/>
      <c r="E75" s="919"/>
      <c r="F75" s="919"/>
      <c r="G75" s="920"/>
      <c r="H75" s="188"/>
    </row>
    <row r="76" spans="1:8" ht="12.75" customHeight="1">
      <c r="A76" s="980"/>
      <c r="B76" s="981"/>
      <c r="C76" s="981"/>
      <c r="D76" s="981"/>
      <c r="E76" s="981"/>
      <c r="F76" s="981"/>
      <c r="G76" s="982"/>
      <c r="H76" s="188"/>
    </row>
    <row r="77" spans="1:8" ht="12.75" customHeight="1">
      <c r="A77" s="983"/>
      <c r="B77" s="984"/>
      <c r="C77" s="984"/>
      <c r="D77" s="984"/>
      <c r="E77" s="984"/>
      <c r="F77" s="984"/>
      <c r="G77" s="985"/>
      <c r="H77" s="188"/>
    </row>
    <row r="78" spans="1:8" ht="12.75" customHeight="1">
      <c r="A78" s="986"/>
      <c r="B78" s="987"/>
      <c r="C78" s="987"/>
      <c r="D78" s="987"/>
      <c r="E78" s="987"/>
      <c r="F78" s="987"/>
      <c r="G78" s="988"/>
      <c r="H78" s="188"/>
    </row>
    <row r="79" spans="1:8" ht="16.5" customHeight="1">
      <c r="A79" s="918" t="s">
        <v>647</v>
      </c>
      <c r="B79" s="919"/>
      <c r="C79" s="919"/>
      <c r="D79" s="919"/>
      <c r="E79" s="919"/>
      <c r="F79" s="919"/>
      <c r="G79" s="920"/>
      <c r="H79" s="188"/>
    </row>
    <row r="80" spans="1:8" ht="12.75" customHeight="1">
      <c r="A80" s="980"/>
      <c r="B80" s="981"/>
      <c r="C80" s="981"/>
      <c r="D80" s="981"/>
      <c r="E80" s="981"/>
      <c r="F80" s="981"/>
      <c r="G80" s="982"/>
      <c r="H80" s="188"/>
    </row>
    <row r="81" spans="1:8" ht="12.75" customHeight="1">
      <c r="A81" s="983"/>
      <c r="B81" s="984"/>
      <c r="C81" s="984"/>
      <c r="D81" s="984"/>
      <c r="E81" s="984"/>
      <c r="F81" s="984"/>
      <c r="G81" s="985"/>
      <c r="H81" s="188"/>
    </row>
    <row r="82" spans="1:8" ht="12.75" customHeight="1">
      <c r="A82" s="986"/>
      <c r="B82" s="987"/>
      <c r="C82" s="987"/>
      <c r="D82" s="987"/>
      <c r="E82" s="987"/>
      <c r="F82" s="987"/>
      <c r="G82" s="988"/>
      <c r="H82" s="188"/>
    </row>
    <row r="83" spans="1:8" ht="12.75">
      <c r="A83" s="918" t="s">
        <v>713</v>
      </c>
      <c r="B83" s="919"/>
      <c r="C83" s="919"/>
      <c r="D83" s="919"/>
      <c r="E83" s="919"/>
      <c r="F83" s="919"/>
      <c r="G83" s="920"/>
      <c r="H83" s="188"/>
    </row>
    <row r="84" spans="1:8" ht="12.75" customHeight="1">
      <c r="A84" s="980"/>
      <c r="B84" s="981"/>
      <c r="C84" s="981"/>
      <c r="D84" s="981"/>
      <c r="E84" s="981"/>
      <c r="F84" s="981"/>
      <c r="G84" s="982"/>
      <c r="H84" s="188"/>
    </row>
    <row r="85" spans="1:8" ht="12.75" customHeight="1">
      <c r="A85" s="983"/>
      <c r="B85" s="984"/>
      <c r="C85" s="984"/>
      <c r="D85" s="984"/>
      <c r="E85" s="984"/>
      <c r="F85" s="984"/>
      <c r="G85" s="985"/>
      <c r="H85" s="188"/>
    </row>
    <row r="86" spans="1:8" ht="12.75" customHeight="1">
      <c r="A86" s="986"/>
      <c r="B86" s="987"/>
      <c r="C86" s="987"/>
      <c r="D86" s="987"/>
      <c r="E86" s="987"/>
      <c r="F86" s="987"/>
      <c r="G86" s="988"/>
      <c r="H86" s="188"/>
    </row>
    <row r="87" spans="1:8" ht="12.75">
      <c r="A87" s="889" t="s">
        <v>563</v>
      </c>
      <c r="B87" s="890"/>
      <c r="C87" s="890"/>
      <c r="D87" s="890"/>
      <c r="E87" s="890"/>
      <c r="F87" s="890"/>
      <c r="G87" s="891"/>
      <c r="H87" s="188"/>
    </row>
    <row r="88" spans="1:8" ht="38.25">
      <c r="A88" s="767" t="s">
        <v>558</v>
      </c>
      <c r="B88" s="768" t="s">
        <v>554</v>
      </c>
      <c r="C88" s="768" t="s">
        <v>568</v>
      </c>
      <c r="D88" s="768" t="s">
        <v>570</v>
      </c>
      <c r="E88" s="768" t="s">
        <v>569</v>
      </c>
      <c r="F88" s="768" t="s">
        <v>557</v>
      </c>
      <c r="G88" s="770" t="s">
        <v>626</v>
      </c>
      <c r="H88" s="695"/>
    </row>
    <row r="89" spans="1:8" ht="15" customHeight="1">
      <c r="A89" s="756"/>
      <c r="B89" s="697"/>
      <c r="C89" s="697"/>
      <c r="D89" s="690"/>
      <c r="E89" s="697"/>
      <c r="F89" s="697"/>
      <c r="G89" s="792"/>
      <c r="H89" s="698"/>
    </row>
    <row r="90" spans="1:8" ht="15" customHeight="1">
      <c r="A90" s="696"/>
      <c r="B90" s="697"/>
      <c r="C90" s="697"/>
      <c r="D90" s="690"/>
      <c r="E90" s="697"/>
      <c r="F90" s="697"/>
      <c r="G90" s="792"/>
      <c r="H90" s="698"/>
    </row>
    <row r="91" spans="1:8" ht="15" customHeight="1">
      <c r="A91" s="696"/>
      <c r="B91" s="697"/>
      <c r="C91" s="697"/>
      <c r="D91" s="690"/>
      <c r="E91" s="697"/>
      <c r="F91" s="697"/>
      <c r="G91" s="792"/>
      <c r="H91" s="698"/>
    </row>
    <row r="92" spans="1:8" ht="15" customHeight="1">
      <c r="A92" s="696"/>
      <c r="B92" s="697"/>
      <c r="C92" s="697"/>
      <c r="D92" s="690"/>
      <c r="E92" s="697"/>
      <c r="F92" s="697"/>
      <c r="G92" s="792"/>
      <c r="H92" s="698"/>
    </row>
    <row r="93" spans="1:8" ht="15" customHeight="1">
      <c r="A93" s="696"/>
      <c r="B93" s="697"/>
      <c r="C93" s="697"/>
      <c r="D93" s="690"/>
      <c r="E93" s="697"/>
      <c r="F93" s="697"/>
      <c r="G93" s="792"/>
      <c r="H93" s="698"/>
    </row>
    <row r="94" spans="1:8" ht="15" customHeight="1">
      <c r="A94" s="696"/>
      <c r="B94" s="697"/>
      <c r="C94" s="697"/>
      <c r="D94" s="690"/>
      <c r="E94" s="697"/>
      <c r="F94" s="697"/>
      <c r="G94" s="792"/>
      <c r="H94" s="698"/>
    </row>
    <row r="95" spans="1:8" ht="15" customHeight="1">
      <c r="A95" s="696"/>
      <c r="B95" s="697"/>
      <c r="C95" s="697"/>
      <c r="D95" s="690"/>
      <c r="E95" s="697"/>
      <c r="F95" s="697"/>
      <c r="G95" s="792"/>
      <c r="H95" s="698"/>
    </row>
    <row r="96" spans="1:8" ht="15" customHeight="1">
      <c r="A96" s="696"/>
      <c r="B96" s="697"/>
      <c r="C96" s="697"/>
      <c r="D96" s="690"/>
      <c r="E96" s="697"/>
      <c r="F96" s="697"/>
      <c r="G96" s="792"/>
      <c r="H96" s="698"/>
    </row>
    <row r="97" spans="1:8" ht="12.75">
      <c r="A97" s="989" t="s">
        <v>423</v>
      </c>
      <c r="B97" s="990"/>
      <c r="C97" s="990"/>
      <c r="D97" s="990"/>
      <c r="E97" s="990"/>
      <c r="F97" s="990"/>
      <c r="G97" s="991"/>
      <c r="H97" s="188"/>
    </row>
    <row r="98" spans="1:8" ht="12.75">
      <c r="A98" s="774" t="s">
        <v>708</v>
      </c>
      <c r="B98" s="1040" t="s">
        <v>709</v>
      </c>
      <c r="C98" s="1040"/>
      <c r="D98" s="1040"/>
      <c r="E98" s="1040"/>
      <c r="F98" s="1040"/>
      <c r="G98" s="1041"/>
      <c r="H98" s="188"/>
    </row>
    <row r="99" spans="1:8" s="337" customFormat="1" ht="15" customHeight="1">
      <c r="A99" s="41"/>
      <c r="B99" s="875"/>
      <c r="C99" s="876"/>
      <c r="D99" s="876"/>
      <c r="E99" s="876"/>
      <c r="F99" s="876"/>
      <c r="G99" s="877"/>
      <c r="H99" s="598"/>
    </row>
    <row r="100" spans="1:8" ht="15" customHeight="1">
      <c r="A100" s="42"/>
      <c r="B100" s="878"/>
      <c r="C100" s="879"/>
      <c r="D100" s="879"/>
      <c r="E100" s="879"/>
      <c r="F100" s="879"/>
      <c r="G100" s="880"/>
      <c r="H100" s="188"/>
    </row>
    <row r="101" spans="1:8" ht="15" customHeight="1">
      <c r="A101" s="43"/>
      <c r="B101" s="881"/>
      <c r="C101" s="882"/>
      <c r="D101" s="882"/>
      <c r="E101" s="882"/>
      <c r="F101" s="882"/>
      <c r="G101" s="883"/>
      <c r="H101" s="188"/>
    </row>
    <row r="102" spans="1:8" ht="12.75">
      <c r="A102" s="1037" t="s">
        <v>399</v>
      </c>
      <c r="B102" s="1038"/>
      <c r="C102" s="1038"/>
      <c r="D102" s="1038"/>
      <c r="E102" s="1038"/>
      <c r="F102" s="1038"/>
      <c r="G102" s="1039"/>
      <c r="H102" s="188"/>
    </row>
    <row r="103" spans="1:8" ht="12.75">
      <c r="A103" s="848"/>
      <c r="B103" s="849"/>
      <c r="C103" s="849"/>
      <c r="D103" s="849"/>
      <c r="E103" s="849"/>
      <c r="F103" s="849"/>
      <c r="G103" s="850"/>
      <c r="H103" s="188"/>
    </row>
    <row r="104" spans="1:8" ht="12.75">
      <c r="A104" s="851"/>
      <c r="B104" s="852"/>
      <c r="C104" s="852"/>
      <c r="D104" s="852"/>
      <c r="E104" s="852"/>
      <c r="F104" s="852"/>
      <c r="G104" s="853"/>
      <c r="H104" s="188"/>
    </row>
    <row r="105" spans="1:8" ht="12.75">
      <c r="A105" s="854"/>
      <c r="B105" s="855"/>
      <c r="C105" s="855"/>
      <c r="D105" s="855"/>
      <c r="E105" s="855"/>
      <c r="F105" s="855"/>
      <c r="G105" s="856"/>
      <c r="H105" s="188"/>
    </row>
    <row r="106" spans="1:8" ht="12.75">
      <c r="H106" s="188"/>
    </row>
    <row r="107" spans="1:8" ht="12.75">
      <c r="H107" s="188"/>
    </row>
    <row r="108" spans="1:8" ht="12.75">
      <c r="H108" s="188"/>
    </row>
    <row r="109" spans="1:8" ht="12.75">
      <c r="H109" s="188"/>
    </row>
    <row r="110" spans="1:8" ht="12.75">
      <c r="H110" s="188"/>
    </row>
    <row r="111" spans="1:8" ht="12.75">
      <c r="H111" s="188"/>
    </row>
    <row r="112" spans="1:8" ht="12.75">
      <c r="H112" s="188"/>
    </row>
    <row r="113" spans="8:8" ht="12.75">
      <c r="H113" s="188"/>
    </row>
    <row r="114" spans="8:8" ht="12.75">
      <c r="H114" s="188"/>
    </row>
    <row r="115" spans="8:8" ht="12.75">
      <c r="H115" s="188"/>
    </row>
    <row r="116" spans="8:8" ht="12.75">
      <c r="H116" s="188"/>
    </row>
    <row r="117" spans="8:8" ht="12.75">
      <c r="H117" s="188"/>
    </row>
    <row r="118" spans="8:8" ht="12.75">
      <c r="H118" s="188"/>
    </row>
    <row r="119" spans="8:8" ht="12.75">
      <c r="H119" s="188"/>
    </row>
    <row r="120" spans="8:8" ht="12.75">
      <c r="H120" s="188"/>
    </row>
    <row r="121" spans="8:8" ht="12.75">
      <c r="H121" s="188"/>
    </row>
    <row r="122" spans="8:8" ht="12.75">
      <c r="H122" s="188"/>
    </row>
    <row r="123" spans="8:8" ht="12.75">
      <c r="H123" s="188"/>
    </row>
    <row r="124" spans="8:8" ht="12.75">
      <c r="H124" s="188"/>
    </row>
    <row r="125" spans="8:8" ht="12.75">
      <c r="H125" s="188"/>
    </row>
    <row r="126" spans="8:8" ht="12.75">
      <c r="H126" s="188"/>
    </row>
    <row r="127" spans="8:8" ht="12.75">
      <c r="H127" s="188"/>
    </row>
    <row r="128" spans="8:8" ht="12.75">
      <c r="H128" s="188"/>
    </row>
    <row r="129" spans="2:8" ht="12.75">
      <c r="H129" s="188"/>
    </row>
    <row r="130" spans="2:8" ht="12.75">
      <c r="H130" s="188"/>
    </row>
    <row r="131" spans="2:8" ht="12.75">
      <c r="H131" s="188"/>
    </row>
    <row r="132" spans="2:8" ht="12.75">
      <c r="H132" s="188"/>
    </row>
    <row r="133" spans="2:8" ht="12.75">
      <c r="H133" s="188"/>
    </row>
    <row r="134" spans="2:8" ht="12.75">
      <c r="H134" s="188"/>
    </row>
    <row r="135" spans="2:8" ht="12.75">
      <c r="H135" s="188"/>
    </row>
    <row r="136" spans="2:8" ht="12.75">
      <c r="H136" s="188"/>
    </row>
    <row r="137" spans="2:8" ht="12.75">
      <c r="H137" s="188"/>
    </row>
    <row r="138" spans="2:8" ht="12.75">
      <c r="H138" s="188"/>
    </row>
    <row r="139" spans="2:8" ht="12.75">
      <c r="B139" s="188"/>
      <c r="C139" s="188"/>
      <c r="D139" s="188"/>
      <c r="E139" s="188"/>
      <c r="F139" s="188"/>
      <c r="G139" s="188"/>
      <c r="H139" s="188"/>
    </row>
    <row r="140" spans="2:8" ht="12.75">
      <c r="B140" s="188"/>
      <c r="C140" s="188"/>
      <c r="D140" s="188"/>
      <c r="E140" s="188"/>
      <c r="F140" s="188"/>
      <c r="G140" s="188"/>
      <c r="H140" s="188"/>
    </row>
    <row r="141" spans="2:8" ht="12.75">
      <c r="B141" s="188"/>
      <c r="C141" s="188"/>
      <c r="D141" s="188"/>
      <c r="E141" s="188"/>
      <c r="F141" s="188"/>
      <c r="G141" s="188"/>
      <c r="H141" s="188"/>
    </row>
    <row r="142" spans="2:8" ht="12.75">
      <c r="B142" s="188"/>
      <c r="C142" s="188"/>
      <c r="D142" s="188"/>
      <c r="E142" s="188"/>
      <c r="F142" s="188"/>
      <c r="G142" s="188"/>
      <c r="H142" s="188"/>
    </row>
    <row r="143" spans="2:8" ht="12.75">
      <c r="B143" s="188"/>
      <c r="C143" s="188"/>
      <c r="D143" s="188"/>
      <c r="E143" s="188"/>
      <c r="F143" s="188"/>
      <c r="G143" s="188"/>
      <c r="H143" s="188"/>
    </row>
    <row r="144" spans="2:8" ht="12.75">
      <c r="B144" s="188"/>
      <c r="C144" s="188"/>
      <c r="D144" s="188"/>
      <c r="E144" s="188"/>
      <c r="F144" s="188"/>
      <c r="G144" s="188"/>
      <c r="H144" s="188"/>
    </row>
    <row r="145" spans="2:8" ht="12.75">
      <c r="B145" s="188"/>
      <c r="C145" s="188"/>
      <c r="D145" s="188"/>
      <c r="E145" s="188"/>
      <c r="F145" s="188"/>
      <c r="G145" s="188"/>
      <c r="H145" s="188"/>
    </row>
    <row r="146" spans="2:8" ht="12.75">
      <c r="B146" s="188"/>
      <c r="C146" s="188"/>
      <c r="D146" s="188"/>
      <c r="E146" s="188"/>
      <c r="F146" s="188"/>
      <c r="G146" s="188"/>
      <c r="H146" s="188"/>
    </row>
    <row r="147" spans="2:8" ht="12.75">
      <c r="B147" s="188"/>
      <c r="C147" s="188"/>
      <c r="D147" s="188"/>
      <c r="E147" s="188"/>
      <c r="F147" s="188"/>
      <c r="G147" s="188"/>
      <c r="H147" s="188"/>
    </row>
    <row r="148" spans="2:8" ht="12.75">
      <c r="B148" s="188"/>
      <c r="C148" s="188"/>
      <c r="D148" s="188"/>
      <c r="E148" s="188"/>
      <c r="F148" s="188"/>
      <c r="G148" s="188"/>
      <c r="H148" s="188"/>
    </row>
    <row r="149" spans="2:8" ht="12.75">
      <c r="B149" s="188"/>
      <c r="C149" s="188"/>
      <c r="D149" s="188"/>
      <c r="E149" s="188"/>
      <c r="F149" s="188"/>
      <c r="G149" s="188"/>
      <c r="H149" s="188"/>
    </row>
    <row r="150" spans="2:8" ht="12.75">
      <c r="B150" s="188"/>
      <c r="C150" s="188"/>
      <c r="D150" s="188"/>
      <c r="E150" s="188"/>
      <c r="F150" s="188"/>
      <c r="G150" s="188"/>
      <c r="H150" s="188"/>
    </row>
    <row r="151" spans="2:8" ht="12.75">
      <c r="B151" s="188"/>
      <c r="C151" s="188"/>
      <c r="D151" s="188"/>
      <c r="E151" s="188"/>
      <c r="F151" s="188"/>
      <c r="G151" s="188"/>
      <c r="H151" s="188"/>
    </row>
    <row r="152" spans="2:8" ht="12.75">
      <c r="B152" s="188"/>
      <c r="C152" s="188"/>
      <c r="D152" s="188"/>
      <c r="E152" s="188"/>
      <c r="F152" s="188"/>
      <c r="G152" s="188"/>
      <c r="H152" s="188"/>
    </row>
    <row r="153" spans="2:8" ht="12.75">
      <c r="B153" s="188"/>
      <c r="C153" s="188"/>
      <c r="D153" s="188"/>
      <c r="E153" s="188"/>
      <c r="F153" s="188"/>
      <c r="G153" s="188"/>
      <c r="H153" s="188"/>
    </row>
    <row r="154" spans="2:8" ht="12.75">
      <c r="B154" s="188"/>
      <c r="C154" s="188"/>
      <c r="D154" s="188"/>
      <c r="E154" s="188"/>
      <c r="F154" s="188"/>
      <c r="G154" s="188"/>
      <c r="H154" s="188"/>
    </row>
    <row r="155" spans="2:8" ht="12.75">
      <c r="B155" s="188"/>
      <c r="C155" s="188"/>
      <c r="D155" s="188"/>
      <c r="E155" s="188"/>
      <c r="F155" s="188"/>
      <c r="G155" s="188"/>
      <c r="H155" s="188"/>
    </row>
    <row r="156" spans="2:8" ht="12.75">
      <c r="B156" s="188"/>
      <c r="C156" s="188"/>
      <c r="D156" s="188"/>
      <c r="E156" s="188"/>
      <c r="F156" s="188"/>
      <c r="G156" s="188"/>
      <c r="H156" s="188"/>
    </row>
    <row r="157" spans="2:8" ht="12.75">
      <c r="B157" s="188"/>
      <c r="C157" s="188"/>
      <c r="D157" s="188"/>
      <c r="E157" s="188"/>
      <c r="F157" s="188"/>
      <c r="G157" s="188"/>
      <c r="H157" s="188"/>
    </row>
    <row r="158" spans="2:8" ht="12.75">
      <c r="B158" s="188"/>
      <c r="C158" s="188"/>
      <c r="D158" s="188"/>
      <c r="E158" s="188"/>
      <c r="F158" s="188"/>
      <c r="G158" s="188"/>
      <c r="H158" s="188"/>
    </row>
    <row r="159" spans="2:8" ht="12.75">
      <c r="B159" s="188"/>
      <c r="C159" s="188"/>
      <c r="D159" s="188"/>
      <c r="E159" s="188"/>
      <c r="F159" s="188"/>
      <c r="G159" s="188"/>
      <c r="H159" s="188"/>
    </row>
    <row r="160" spans="2:8" ht="12.75">
      <c r="B160" s="188"/>
      <c r="C160" s="188"/>
      <c r="D160" s="188"/>
      <c r="E160" s="188"/>
      <c r="F160" s="188"/>
      <c r="G160" s="188"/>
      <c r="H160" s="188"/>
    </row>
    <row r="161" spans="2:8" ht="12.75">
      <c r="B161" s="188"/>
      <c r="C161" s="188"/>
      <c r="D161" s="188"/>
      <c r="E161" s="188"/>
      <c r="F161" s="188"/>
      <c r="G161" s="188"/>
      <c r="H161" s="188"/>
    </row>
    <row r="162" spans="2:8" ht="12.75">
      <c r="B162" s="188"/>
      <c r="C162" s="188"/>
      <c r="D162" s="188"/>
      <c r="E162" s="188"/>
      <c r="F162" s="188"/>
      <c r="G162" s="188"/>
      <c r="H162" s="188"/>
    </row>
    <row r="163" spans="2:8" ht="12.75">
      <c r="B163" s="188"/>
      <c r="C163" s="188"/>
      <c r="D163" s="188"/>
      <c r="E163" s="188"/>
      <c r="F163" s="188"/>
      <c r="G163" s="188"/>
      <c r="H163" s="188"/>
    </row>
    <row r="164" spans="2:8" ht="12.75">
      <c r="B164" s="188"/>
      <c r="C164" s="188"/>
      <c r="D164" s="188"/>
      <c r="E164" s="188"/>
      <c r="F164" s="188"/>
      <c r="G164" s="188"/>
      <c r="H164" s="188"/>
    </row>
    <row r="165" spans="2:8" ht="12.75">
      <c r="B165" s="188"/>
      <c r="C165" s="188"/>
      <c r="D165" s="188"/>
      <c r="E165" s="188"/>
      <c r="F165" s="188"/>
      <c r="G165" s="188"/>
      <c r="H165" s="188"/>
    </row>
    <row r="166" spans="2:8" ht="12.75">
      <c r="B166" s="188"/>
      <c r="C166" s="188"/>
      <c r="D166" s="188"/>
      <c r="E166" s="188"/>
      <c r="F166" s="188"/>
      <c r="G166" s="188"/>
      <c r="H166" s="188"/>
    </row>
    <row r="167" spans="2:8" ht="12.75">
      <c r="B167" s="188"/>
      <c r="C167" s="188"/>
      <c r="D167" s="188"/>
      <c r="E167" s="188"/>
      <c r="F167" s="188"/>
      <c r="G167" s="188"/>
      <c r="H167" s="188"/>
    </row>
    <row r="168" spans="2:8" ht="12.75">
      <c r="B168" s="188"/>
      <c r="C168" s="188"/>
      <c r="D168" s="188"/>
      <c r="E168" s="188"/>
      <c r="F168" s="188"/>
      <c r="G168" s="188"/>
      <c r="H168" s="188"/>
    </row>
    <row r="169" spans="2:8" ht="12.75">
      <c r="B169" s="188"/>
      <c r="C169" s="188"/>
      <c r="D169" s="188"/>
      <c r="E169" s="188"/>
      <c r="F169" s="188"/>
      <c r="G169" s="188"/>
      <c r="H169" s="188"/>
    </row>
    <row r="170" spans="2:8" ht="12.75">
      <c r="B170" s="188"/>
      <c r="C170" s="188"/>
      <c r="D170" s="188"/>
      <c r="E170" s="188"/>
      <c r="F170" s="188"/>
      <c r="G170" s="188"/>
      <c r="H170" s="188"/>
    </row>
    <row r="171" spans="2:8" ht="12.75">
      <c r="B171" s="188"/>
      <c r="C171" s="188"/>
      <c r="D171" s="188"/>
      <c r="E171" s="188"/>
      <c r="F171" s="188"/>
      <c r="G171" s="188"/>
      <c r="H171" s="188"/>
    </row>
    <row r="172" spans="2:8" ht="12.75">
      <c r="B172" s="188"/>
      <c r="C172" s="188"/>
      <c r="D172" s="188"/>
      <c r="E172" s="188"/>
      <c r="F172" s="188"/>
      <c r="G172" s="188"/>
      <c r="H172" s="188"/>
    </row>
    <row r="173" spans="2:8" ht="12.75">
      <c r="B173" s="188"/>
      <c r="C173" s="188"/>
      <c r="D173" s="188"/>
      <c r="E173" s="188"/>
      <c r="F173" s="188"/>
      <c r="G173" s="188"/>
      <c r="H173" s="188"/>
    </row>
    <row r="174" spans="2:8" ht="12.75">
      <c r="B174" s="188"/>
      <c r="C174" s="188"/>
      <c r="D174" s="188"/>
      <c r="E174" s="188"/>
      <c r="F174" s="188"/>
      <c r="G174" s="188"/>
      <c r="H174" s="188"/>
    </row>
    <row r="175" spans="2:8" ht="12.75">
      <c r="B175" s="188"/>
      <c r="C175" s="188"/>
      <c r="D175" s="188"/>
      <c r="E175" s="188"/>
      <c r="F175" s="188"/>
      <c r="G175" s="188"/>
      <c r="H175" s="188"/>
    </row>
    <row r="176" spans="2:8" ht="12.75">
      <c r="B176" s="188"/>
      <c r="C176" s="188"/>
      <c r="D176" s="188"/>
      <c r="E176" s="188"/>
      <c r="F176" s="188"/>
      <c r="G176" s="188"/>
      <c r="H176" s="188"/>
    </row>
    <row r="177" spans="2:8" ht="12.75">
      <c r="B177" s="188"/>
      <c r="C177" s="188"/>
      <c r="D177" s="188"/>
      <c r="E177" s="188"/>
      <c r="F177" s="188"/>
      <c r="G177" s="188"/>
      <c r="H177" s="188"/>
    </row>
    <row r="178" spans="2:8" ht="12.75">
      <c r="B178" s="188"/>
      <c r="C178" s="188"/>
      <c r="D178" s="188"/>
      <c r="E178" s="188"/>
      <c r="F178" s="188"/>
      <c r="G178" s="188"/>
      <c r="H178" s="188"/>
    </row>
    <row r="179" spans="2:8" ht="12.75">
      <c r="B179" s="188"/>
      <c r="C179" s="188"/>
      <c r="D179" s="188"/>
      <c r="E179" s="188"/>
      <c r="F179" s="188"/>
      <c r="G179" s="188"/>
      <c r="H179" s="188"/>
    </row>
    <row r="180" spans="2:8" ht="12.75">
      <c r="B180" s="188"/>
      <c r="C180" s="188"/>
      <c r="D180" s="188"/>
      <c r="E180" s="188"/>
      <c r="F180" s="188"/>
      <c r="G180" s="188"/>
      <c r="H180" s="188"/>
    </row>
    <row r="181" spans="2:8" ht="12.75">
      <c r="B181" s="188"/>
      <c r="C181" s="188"/>
      <c r="D181" s="188"/>
      <c r="E181" s="188"/>
      <c r="F181" s="188"/>
      <c r="G181" s="188"/>
      <c r="H181" s="188"/>
    </row>
    <row r="182" spans="2:8" ht="12.75">
      <c r="B182" s="188"/>
      <c r="C182" s="188"/>
      <c r="D182" s="188"/>
      <c r="E182" s="188"/>
      <c r="F182" s="188"/>
      <c r="G182" s="188"/>
      <c r="H182" s="188"/>
    </row>
    <row r="183" spans="2:8" ht="12.75">
      <c r="B183" s="188"/>
      <c r="C183" s="188"/>
      <c r="D183" s="188"/>
      <c r="E183" s="188"/>
      <c r="F183" s="188"/>
      <c r="G183" s="188"/>
      <c r="H183" s="188"/>
    </row>
    <row r="184" spans="2:8" ht="12.75">
      <c r="B184" s="188"/>
      <c r="C184" s="188"/>
      <c r="D184" s="188"/>
      <c r="E184" s="188"/>
      <c r="F184" s="188"/>
      <c r="G184" s="188"/>
      <c r="H184" s="188"/>
    </row>
    <row r="185" spans="2:8" ht="12.75">
      <c r="B185" s="188"/>
      <c r="C185" s="188"/>
      <c r="D185" s="188"/>
      <c r="E185" s="188"/>
      <c r="F185" s="188"/>
      <c r="G185" s="188"/>
      <c r="H185" s="188"/>
    </row>
    <row r="186" spans="2:8" ht="12.75">
      <c r="B186" s="188"/>
      <c r="C186" s="188"/>
      <c r="D186" s="188"/>
      <c r="E186" s="188"/>
      <c r="F186" s="188"/>
      <c r="G186" s="188"/>
      <c r="H186" s="188"/>
    </row>
    <row r="187" spans="2:8" ht="12.75">
      <c r="B187" s="188"/>
      <c r="C187" s="188"/>
      <c r="D187" s="188"/>
      <c r="E187" s="188"/>
      <c r="F187" s="188"/>
      <c r="G187" s="188"/>
      <c r="H187" s="188"/>
    </row>
    <row r="188" spans="2:8" ht="12.75">
      <c r="B188" s="188"/>
      <c r="C188" s="188"/>
      <c r="D188" s="188"/>
      <c r="E188" s="188"/>
      <c r="F188" s="188"/>
      <c r="G188" s="188"/>
      <c r="H188" s="188"/>
    </row>
    <row r="189" spans="2:8" ht="12.75">
      <c r="B189" s="188"/>
      <c r="C189" s="188"/>
      <c r="D189" s="188"/>
      <c r="E189" s="188"/>
      <c r="F189" s="188"/>
      <c r="G189" s="188"/>
      <c r="H189" s="188"/>
    </row>
    <row r="190" spans="2:8" ht="12.75">
      <c r="B190" s="188"/>
      <c r="C190" s="188"/>
      <c r="D190" s="188"/>
      <c r="E190" s="188"/>
      <c r="F190" s="188"/>
      <c r="G190" s="188"/>
      <c r="H190" s="188"/>
    </row>
    <row r="191" spans="2:8" ht="12.75">
      <c r="B191" s="188"/>
      <c r="C191" s="188"/>
      <c r="D191" s="188"/>
      <c r="E191" s="188"/>
      <c r="F191" s="188"/>
      <c r="G191" s="188"/>
      <c r="H191" s="188"/>
    </row>
    <row r="192" spans="2:8" ht="12.75">
      <c r="B192" s="188"/>
      <c r="C192" s="188"/>
      <c r="D192" s="188"/>
      <c r="E192" s="188"/>
      <c r="F192" s="188"/>
      <c r="G192" s="188"/>
      <c r="H192" s="188"/>
    </row>
    <row r="193" spans="2:8" ht="12.75">
      <c r="B193" s="188"/>
      <c r="C193" s="188"/>
      <c r="D193" s="188"/>
      <c r="E193" s="188"/>
      <c r="F193" s="188"/>
      <c r="G193" s="188"/>
      <c r="H193" s="188"/>
    </row>
    <row r="194" spans="2:8" ht="12.75">
      <c r="B194" s="188"/>
      <c r="C194" s="188"/>
      <c r="D194" s="188"/>
      <c r="E194" s="188"/>
      <c r="F194" s="188"/>
      <c r="G194" s="188"/>
      <c r="H194" s="188"/>
    </row>
    <row r="195" spans="2:8" ht="12.75">
      <c r="B195" s="188"/>
      <c r="C195" s="188"/>
      <c r="D195" s="188"/>
      <c r="E195" s="188"/>
      <c r="F195" s="188"/>
      <c r="G195" s="188"/>
      <c r="H195" s="188"/>
    </row>
    <row r="196" spans="2:8" ht="12.75">
      <c r="B196" s="188"/>
      <c r="C196" s="188"/>
      <c r="D196" s="188"/>
      <c r="E196" s="188"/>
      <c r="F196" s="188"/>
      <c r="G196" s="188"/>
      <c r="H196" s="188"/>
    </row>
    <row r="197" spans="2:8" ht="12.75">
      <c r="B197" s="188"/>
      <c r="C197" s="188"/>
      <c r="D197" s="188"/>
      <c r="E197" s="188"/>
      <c r="F197" s="188"/>
      <c r="G197" s="188"/>
      <c r="H197" s="188"/>
    </row>
    <row r="198" spans="2:8" ht="12.75">
      <c r="B198" s="188"/>
      <c r="C198" s="188"/>
      <c r="D198" s="188"/>
      <c r="E198" s="188"/>
      <c r="F198" s="188"/>
      <c r="G198" s="188"/>
      <c r="H198" s="188"/>
    </row>
    <row r="199" spans="2:8" ht="12.75">
      <c r="B199" s="188"/>
      <c r="C199" s="188"/>
      <c r="D199" s="188"/>
      <c r="E199" s="188"/>
      <c r="F199" s="188"/>
      <c r="G199" s="188"/>
      <c r="H199" s="188"/>
    </row>
    <row r="200" spans="2:8" ht="12.75">
      <c r="B200" s="188"/>
      <c r="C200" s="188"/>
      <c r="D200" s="188"/>
      <c r="E200" s="188"/>
      <c r="F200" s="188"/>
      <c r="G200" s="188"/>
      <c r="H200" s="188"/>
    </row>
    <row r="201" spans="2:8" ht="12.75">
      <c r="B201" s="188"/>
      <c r="C201" s="188"/>
      <c r="D201" s="188"/>
      <c r="E201" s="188"/>
      <c r="F201" s="188"/>
      <c r="G201" s="188"/>
      <c r="H201" s="188"/>
    </row>
    <row r="202" spans="2:8" ht="12.75">
      <c r="B202" s="188"/>
      <c r="C202" s="188"/>
      <c r="D202" s="188"/>
      <c r="E202" s="188"/>
      <c r="F202" s="188"/>
      <c r="G202" s="188"/>
      <c r="H202" s="188"/>
    </row>
    <row r="203" spans="2:8" ht="12.75">
      <c r="B203" s="188"/>
      <c r="C203" s="188"/>
      <c r="D203" s="188"/>
      <c r="E203" s="188"/>
      <c r="F203" s="188"/>
      <c r="G203" s="188"/>
      <c r="H203" s="188"/>
    </row>
    <row r="204" spans="2:8" ht="12.75">
      <c r="B204" s="188"/>
      <c r="C204" s="188"/>
      <c r="D204" s="188"/>
      <c r="E204" s="188"/>
      <c r="F204" s="188"/>
      <c r="G204" s="188"/>
      <c r="H204" s="188"/>
    </row>
    <row r="205" spans="2:8" ht="12.75">
      <c r="B205" s="188"/>
      <c r="C205" s="188"/>
      <c r="D205" s="188"/>
      <c r="E205" s="188"/>
      <c r="F205" s="188"/>
      <c r="G205" s="188"/>
      <c r="H205" s="188"/>
    </row>
    <row r="206" spans="2:8" ht="12.75">
      <c r="B206" s="188"/>
      <c r="C206" s="188"/>
      <c r="D206" s="188"/>
      <c r="E206" s="188"/>
      <c r="F206" s="188"/>
      <c r="G206" s="188"/>
      <c r="H206" s="188"/>
    </row>
    <row r="207" spans="2:8" ht="12.75">
      <c r="B207" s="188"/>
      <c r="C207" s="188"/>
      <c r="D207" s="188"/>
      <c r="E207" s="188"/>
      <c r="F207" s="188"/>
      <c r="G207" s="188"/>
      <c r="H207" s="188"/>
    </row>
    <row r="208" spans="2:8" ht="12.75">
      <c r="B208" s="188"/>
      <c r="C208" s="188"/>
      <c r="D208" s="188"/>
      <c r="E208" s="188"/>
      <c r="F208" s="188"/>
      <c r="G208" s="188"/>
      <c r="H208" s="188"/>
    </row>
    <row r="209" spans="2:8" ht="12.75">
      <c r="B209" s="188"/>
      <c r="C209" s="188"/>
      <c r="D209" s="188"/>
      <c r="E209" s="188"/>
      <c r="F209" s="188"/>
      <c r="G209" s="188"/>
      <c r="H209" s="188"/>
    </row>
    <row r="210" spans="2:8" ht="12.75">
      <c r="B210" s="188"/>
      <c r="C210" s="188"/>
      <c r="D210" s="188"/>
      <c r="E210" s="188"/>
      <c r="F210" s="188"/>
      <c r="G210" s="188"/>
      <c r="H210" s="188"/>
    </row>
    <row r="211" spans="2:8" ht="12.75">
      <c r="B211" s="188"/>
      <c r="C211" s="188"/>
      <c r="D211" s="188"/>
      <c r="E211" s="188"/>
      <c r="F211" s="188"/>
      <c r="G211" s="188"/>
      <c r="H211" s="188"/>
    </row>
    <row r="212" spans="2:8" ht="12.75">
      <c r="B212" s="188"/>
      <c r="C212" s="188"/>
      <c r="D212" s="188"/>
      <c r="E212" s="188"/>
      <c r="F212" s="188"/>
      <c r="G212" s="188"/>
      <c r="H212" s="188"/>
    </row>
    <row r="213" spans="2:8" ht="12.75">
      <c r="B213" s="188"/>
      <c r="C213" s="188"/>
      <c r="D213" s="188"/>
      <c r="E213" s="188"/>
      <c r="F213" s="188"/>
      <c r="G213" s="188"/>
      <c r="H213" s="188"/>
    </row>
    <row r="214" spans="2:8" ht="12.75">
      <c r="B214" s="188"/>
      <c r="C214" s="188"/>
      <c r="D214" s="188"/>
      <c r="E214" s="188"/>
      <c r="F214" s="188"/>
      <c r="G214" s="188"/>
      <c r="H214" s="188"/>
    </row>
    <row r="215" spans="2:8" ht="12.75">
      <c r="B215" s="188"/>
      <c r="C215" s="188"/>
      <c r="D215" s="188"/>
      <c r="E215" s="188"/>
      <c r="F215" s="188"/>
      <c r="G215" s="188"/>
      <c r="H215" s="188"/>
    </row>
    <row r="216" spans="2:8" ht="12.75">
      <c r="B216" s="188"/>
      <c r="C216" s="188"/>
      <c r="D216" s="188"/>
      <c r="E216" s="188"/>
      <c r="F216" s="188"/>
      <c r="G216" s="188"/>
      <c r="H216" s="188"/>
    </row>
    <row r="217" spans="2:8" ht="12.75">
      <c r="B217" s="188"/>
      <c r="C217" s="188"/>
      <c r="D217" s="188"/>
      <c r="E217" s="188"/>
      <c r="F217" s="188"/>
      <c r="G217" s="188"/>
      <c r="H217" s="188"/>
    </row>
    <row r="218" spans="2:8" ht="12.75">
      <c r="B218" s="188"/>
      <c r="C218" s="188"/>
      <c r="D218" s="188"/>
      <c r="E218" s="188"/>
      <c r="F218" s="188"/>
      <c r="G218" s="188"/>
      <c r="H218" s="188"/>
    </row>
    <row r="219" spans="2:8" ht="12.75">
      <c r="B219" s="188"/>
      <c r="C219" s="188"/>
      <c r="D219" s="188"/>
      <c r="E219" s="188"/>
      <c r="F219" s="188"/>
      <c r="G219" s="188"/>
      <c r="H219" s="188"/>
    </row>
    <row r="220" spans="2:8" ht="12.75">
      <c r="B220" s="188"/>
      <c r="C220" s="188"/>
      <c r="D220" s="188"/>
      <c r="E220" s="188"/>
      <c r="F220" s="188"/>
      <c r="G220" s="188"/>
      <c r="H220" s="188"/>
    </row>
    <row r="221" spans="2:8" ht="12.75">
      <c r="B221" s="188"/>
      <c r="C221" s="188"/>
      <c r="D221" s="188"/>
      <c r="E221" s="188"/>
      <c r="F221" s="188"/>
      <c r="G221" s="188"/>
      <c r="H221" s="188"/>
    </row>
    <row r="222" spans="2:8" ht="12.75">
      <c r="B222" s="188"/>
      <c r="C222" s="188"/>
      <c r="D222" s="188"/>
      <c r="E222" s="188"/>
      <c r="F222" s="188"/>
      <c r="G222" s="188"/>
      <c r="H222" s="188"/>
    </row>
    <row r="223" spans="2:8" ht="12.75">
      <c r="B223" s="188"/>
      <c r="C223" s="188"/>
      <c r="D223" s="188"/>
      <c r="E223" s="188"/>
      <c r="F223" s="188"/>
      <c r="G223" s="188"/>
      <c r="H223" s="188"/>
    </row>
    <row r="224" spans="2:8" ht="12.75">
      <c r="B224" s="188"/>
      <c r="C224" s="188"/>
      <c r="D224" s="188"/>
      <c r="E224" s="188"/>
      <c r="F224" s="188"/>
      <c r="G224" s="188"/>
      <c r="H224" s="188"/>
    </row>
    <row r="225" spans="2:8" ht="12.75">
      <c r="B225" s="188"/>
      <c r="C225" s="188"/>
      <c r="D225" s="188"/>
      <c r="E225" s="188"/>
      <c r="F225" s="188"/>
      <c r="G225" s="188"/>
      <c r="H225" s="188"/>
    </row>
    <row r="226" spans="2:8" ht="12.75">
      <c r="B226" s="188"/>
      <c r="C226" s="188"/>
      <c r="D226" s="188"/>
      <c r="E226" s="188"/>
      <c r="F226" s="188"/>
      <c r="G226" s="188"/>
      <c r="H226" s="188"/>
    </row>
    <row r="227" spans="2:8" ht="12.75">
      <c r="B227" s="188"/>
      <c r="C227" s="188"/>
      <c r="D227" s="188"/>
      <c r="E227" s="188"/>
      <c r="F227" s="188"/>
      <c r="G227" s="188"/>
      <c r="H227" s="188"/>
    </row>
    <row r="228" spans="2:8" ht="12.75">
      <c r="B228" s="188"/>
      <c r="C228" s="188"/>
      <c r="D228" s="188"/>
      <c r="E228" s="188"/>
      <c r="F228" s="188"/>
      <c r="G228" s="188"/>
      <c r="H228" s="188"/>
    </row>
    <row r="229" spans="2:8" ht="12.75">
      <c r="B229" s="188"/>
      <c r="C229" s="188"/>
      <c r="D229" s="188"/>
      <c r="E229" s="188"/>
      <c r="F229" s="188"/>
      <c r="G229" s="188"/>
      <c r="H229" s="188"/>
    </row>
    <row r="230" spans="2:8" ht="12.75">
      <c r="B230" s="188"/>
      <c r="C230" s="188"/>
      <c r="D230" s="188"/>
      <c r="E230" s="188"/>
      <c r="F230" s="188"/>
      <c r="G230" s="188"/>
      <c r="H230" s="188"/>
    </row>
    <row r="231" spans="2:8" ht="12.75">
      <c r="B231" s="188"/>
      <c r="C231" s="188"/>
      <c r="D231" s="188"/>
      <c r="E231" s="188"/>
      <c r="F231" s="188"/>
      <c r="G231" s="188"/>
      <c r="H231" s="188"/>
    </row>
    <row r="232" spans="2:8" ht="12.75">
      <c r="B232" s="188"/>
      <c r="C232" s="188"/>
      <c r="D232" s="188"/>
      <c r="E232" s="188"/>
      <c r="F232" s="188"/>
      <c r="G232" s="188"/>
      <c r="H232" s="188"/>
    </row>
    <row r="233" spans="2:8" ht="12.75">
      <c r="B233" s="188"/>
      <c r="C233" s="188"/>
      <c r="D233" s="188"/>
      <c r="E233" s="188"/>
      <c r="F233" s="188"/>
      <c r="G233" s="188"/>
      <c r="H233" s="188"/>
    </row>
    <row r="234" spans="2:8" ht="12.75">
      <c r="B234" s="188"/>
      <c r="C234" s="188"/>
      <c r="D234" s="188"/>
      <c r="E234" s="188"/>
      <c r="F234" s="188"/>
      <c r="G234" s="188"/>
      <c r="H234" s="188"/>
    </row>
    <row r="235" spans="2:8" ht="12.75">
      <c r="B235" s="188"/>
      <c r="C235" s="188"/>
      <c r="D235" s="188"/>
      <c r="E235" s="188"/>
      <c r="F235" s="188"/>
      <c r="G235" s="188"/>
      <c r="H235" s="188"/>
    </row>
    <row r="236" spans="2:8" ht="12.75">
      <c r="B236" s="188"/>
      <c r="C236" s="188"/>
      <c r="D236" s="188"/>
      <c r="E236" s="188"/>
      <c r="F236" s="188"/>
      <c r="G236" s="188"/>
      <c r="H236" s="188"/>
    </row>
    <row r="237" spans="2:8" ht="12.75">
      <c r="B237" s="188"/>
      <c r="C237" s="188"/>
      <c r="D237" s="188"/>
      <c r="E237" s="188"/>
      <c r="F237" s="188"/>
      <c r="G237" s="188"/>
      <c r="H237" s="188"/>
    </row>
    <row r="238" spans="2:8" ht="12.75">
      <c r="B238" s="188"/>
      <c r="C238" s="188"/>
      <c r="D238" s="188"/>
      <c r="E238" s="188"/>
      <c r="F238" s="188"/>
      <c r="G238" s="188"/>
      <c r="H238" s="188"/>
    </row>
    <row r="239" spans="2:8" ht="12.75">
      <c r="B239" s="188"/>
      <c r="C239" s="188"/>
      <c r="D239" s="188"/>
      <c r="E239" s="188"/>
      <c r="F239" s="188"/>
      <c r="G239" s="188"/>
      <c r="H239" s="188"/>
    </row>
    <row r="240" spans="2:8" ht="12.75">
      <c r="B240" s="188"/>
      <c r="C240" s="188"/>
      <c r="D240" s="188"/>
      <c r="E240" s="188"/>
      <c r="F240" s="188"/>
      <c r="G240" s="188"/>
      <c r="H240" s="188"/>
    </row>
    <row r="241" spans="2:8" ht="12.75">
      <c r="B241" s="188"/>
      <c r="C241" s="188"/>
      <c r="D241" s="188"/>
      <c r="E241" s="188"/>
      <c r="F241" s="188"/>
      <c r="G241" s="188"/>
      <c r="H241" s="188"/>
    </row>
    <row r="242" spans="2:8" ht="12.75">
      <c r="B242" s="188"/>
      <c r="C242" s="188"/>
      <c r="D242" s="188"/>
      <c r="E242" s="188"/>
      <c r="F242" s="188"/>
      <c r="G242" s="188"/>
      <c r="H242" s="188"/>
    </row>
    <row r="243" spans="2:8" ht="12.75">
      <c r="B243" s="188"/>
      <c r="C243" s="188"/>
      <c r="D243" s="188"/>
      <c r="E243" s="188"/>
      <c r="F243" s="188"/>
      <c r="G243" s="188"/>
      <c r="H243" s="188"/>
    </row>
    <row r="244" spans="2:8" ht="12.75">
      <c r="B244" s="188"/>
      <c r="C244" s="188"/>
      <c r="D244" s="188"/>
      <c r="E244" s="188"/>
      <c r="F244" s="188"/>
      <c r="G244" s="188"/>
      <c r="H244" s="188"/>
    </row>
    <row r="245" spans="2:8" ht="12.75">
      <c r="B245" s="188"/>
      <c r="C245" s="188"/>
      <c r="D245" s="188"/>
      <c r="E245" s="188"/>
      <c r="F245" s="188"/>
      <c r="G245" s="188"/>
      <c r="H245" s="188"/>
    </row>
    <row r="246" spans="2:8" ht="12.75">
      <c r="B246" s="188"/>
      <c r="C246" s="188"/>
      <c r="D246" s="188"/>
      <c r="E246" s="188"/>
      <c r="F246" s="188"/>
      <c r="G246" s="188"/>
      <c r="H246" s="188"/>
    </row>
    <row r="247" spans="2:8" ht="12.75">
      <c r="B247" s="188"/>
      <c r="C247" s="188"/>
      <c r="D247" s="188"/>
      <c r="E247" s="188"/>
      <c r="F247" s="188"/>
      <c r="G247" s="188"/>
      <c r="H247" s="188"/>
    </row>
    <row r="248" spans="2:8" ht="12.75">
      <c r="B248" s="188"/>
      <c r="C248" s="188"/>
      <c r="D248" s="188"/>
      <c r="E248" s="188"/>
      <c r="F248" s="188"/>
      <c r="G248" s="188"/>
      <c r="H248" s="188"/>
    </row>
    <row r="249" spans="2:8" ht="12.75">
      <c r="B249" s="188"/>
      <c r="C249" s="188"/>
      <c r="D249" s="188"/>
      <c r="E249" s="188"/>
      <c r="F249" s="188"/>
      <c r="G249" s="188"/>
      <c r="H249" s="188"/>
    </row>
    <row r="250" spans="2:8" ht="12.75">
      <c r="B250" s="188"/>
      <c r="C250" s="188"/>
      <c r="D250" s="188"/>
      <c r="E250" s="188"/>
      <c r="F250" s="188"/>
      <c r="G250" s="188"/>
      <c r="H250" s="188"/>
    </row>
    <row r="251" spans="2:8" ht="12.75">
      <c r="B251" s="188"/>
      <c r="C251" s="188"/>
      <c r="D251" s="188"/>
      <c r="E251" s="188"/>
      <c r="F251" s="188"/>
      <c r="G251" s="188"/>
      <c r="H251" s="188"/>
    </row>
    <row r="252" spans="2:8" ht="12.75">
      <c r="B252" s="188"/>
      <c r="C252" s="188"/>
      <c r="D252" s="188"/>
      <c r="E252" s="188"/>
      <c r="F252" s="188"/>
      <c r="G252" s="188"/>
      <c r="H252" s="188"/>
    </row>
    <row r="253" spans="2:8" ht="12.75">
      <c r="B253" s="188"/>
      <c r="C253" s="188"/>
      <c r="D253" s="188"/>
      <c r="E253" s="188"/>
      <c r="F253" s="188"/>
      <c r="G253" s="188"/>
      <c r="H253" s="188"/>
    </row>
    <row r="254" spans="2:8" ht="12.75">
      <c r="B254" s="188"/>
      <c r="C254" s="188"/>
      <c r="D254" s="188"/>
      <c r="E254" s="188"/>
      <c r="F254" s="188"/>
      <c r="G254" s="188"/>
      <c r="H254" s="188"/>
    </row>
    <row r="255" spans="2:8" ht="12.75">
      <c r="B255" s="188"/>
      <c r="C255" s="188"/>
      <c r="D255" s="188"/>
      <c r="E255" s="188"/>
      <c r="F255" s="188"/>
      <c r="G255" s="188"/>
      <c r="H255" s="188"/>
    </row>
    <row r="256" spans="2:8" ht="12.75">
      <c r="B256" s="188"/>
      <c r="C256" s="188"/>
      <c r="D256" s="188"/>
      <c r="E256" s="188"/>
      <c r="F256" s="188"/>
      <c r="G256" s="188"/>
      <c r="H256" s="188"/>
    </row>
    <row r="257" spans="2:8" ht="12.75">
      <c r="B257" s="188"/>
      <c r="C257" s="188"/>
      <c r="D257" s="188"/>
      <c r="E257" s="188"/>
      <c r="F257" s="188"/>
      <c r="G257" s="188"/>
      <c r="H257" s="188"/>
    </row>
    <row r="258" spans="2:8" ht="12.75">
      <c r="B258" s="188"/>
      <c r="C258" s="188"/>
      <c r="D258" s="188"/>
      <c r="E258" s="188"/>
      <c r="F258" s="188"/>
      <c r="G258" s="188"/>
      <c r="H258" s="188"/>
    </row>
    <row r="259" spans="2:8" ht="12.75">
      <c r="B259" s="188"/>
      <c r="C259" s="188"/>
      <c r="D259" s="188"/>
      <c r="E259" s="188"/>
      <c r="F259" s="188"/>
      <c r="G259" s="188"/>
      <c r="H259" s="188"/>
    </row>
    <row r="260" spans="2:8" ht="12.75">
      <c r="B260" s="188"/>
      <c r="C260" s="188"/>
      <c r="D260" s="188"/>
      <c r="E260" s="188"/>
      <c r="F260" s="188"/>
      <c r="G260" s="188"/>
      <c r="H260" s="188"/>
    </row>
    <row r="261" spans="2:8" ht="12.75">
      <c r="B261" s="188"/>
      <c r="C261" s="188"/>
      <c r="D261" s="188"/>
      <c r="E261" s="188"/>
      <c r="F261" s="188"/>
      <c r="G261" s="188"/>
      <c r="H261" s="188"/>
    </row>
    <row r="262" spans="2:8" ht="12.75">
      <c r="B262" s="188"/>
      <c r="C262" s="188"/>
      <c r="D262" s="188"/>
      <c r="E262" s="188"/>
      <c r="F262" s="188"/>
      <c r="G262" s="188"/>
      <c r="H262" s="188"/>
    </row>
    <row r="263" spans="2:8" ht="12.75">
      <c r="B263" s="188"/>
      <c r="C263" s="188"/>
      <c r="D263" s="188"/>
      <c r="E263" s="188"/>
      <c r="F263" s="188"/>
      <c r="G263" s="188"/>
      <c r="H263" s="188"/>
    </row>
    <row r="264" spans="2:8" ht="12.75">
      <c r="B264" s="188"/>
      <c r="C264" s="188"/>
      <c r="D264" s="188"/>
      <c r="E264" s="188"/>
      <c r="F264" s="188"/>
      <c r="G264" s="188"/>
      <c r="H264" s="188"/>
    </row>
    <row r="265" spans="2:8" ht="12.75">
      <c r="B265" s="188"/>
      <c r="C265" s="188"/>
      <c r="D265" s="188"/>
      <c r="E265" s="188"/>
      <c r="F265" s="188"/>
      <c r="G265" s="188"/>
      <c r="H265" s="188"/>
    </row>
    <row r="266" spans="2:8" ht="12.75">
      <c r="B266" s="188"/>
      <c r="C266" s="188"/>
      <c r="D266" s="188"/>
      <c r="E266" s="188"/>
      <c r="F266" s="188"/>
      <c r="G266" s="188"/>
      <c r="H266" s="188"/>
    </row>
    <row r="267" spans="2:8" ht="12.75">
      <c r="B267" s="188"/>
      <c r="C267" s="188"/>
      <c r="D267" s="188"/>
      <c r="E267" s="188"/>
      <c r="F267" s="188"/>
      <c r="G267" s="188"/>
      <c r="H267" s="188"/>
    </row>
    <row r="268" spans="2:8" ht="12.75">
      <c r="B268" s="188"/>
      <c r="C268" s="188"/>
      <c r="D268" s="188"/>
      <c r="E268" s="188"/>
      <c r="F268" s="188"/>
      <c r="G268" s="188"/>
      <c r="H268" s="188"/>
    </row>
    <row r="269" spans="2:8" ht="12.75">
      <c r="B269" s="188"/>
      <c r="C269" s="188"/>
      <c r="D269" s="188"/>
      <c r="E269" s="188"/>
      <c r="F269" s="188"/>
      <c r="G269" s="188"/>
      <c r="H269" s="188"/>
    </row>
    <row r="270" spans="2:8" ht="12.75">
      <c r="B270" s="188"/>
      <c r="C270" s="188"/>
      <c r="D270" s="188"/>
      <c r="E270" s="188"/>
      <c r="F270" s="188"/>
      <c r="G270" s="188"/>
      <c r="H270" s="188"/>
    </row>
    <row r="271" spans="2:8" ht="12.75">
      <c r="B271" s="188"/>
      <c r="C271" s="188"/>
      <c r="D271" s="188"/>
      <c r="E271" s="188"/>
      <c r="F271" s="188"/>
      <c r="G271" s="188"/>
      <c r="H271" s="188"/>
    </row>
    <row r="272" spans="2:8" ht="12.75">
      <c r="B272" s="188"/>
      <c r="C272" s="188"/>
      <c r="D272" s="188"/>
      <c r="E272" s="188"/>
      <c r="F272" s="188"/>
      <c r="G272" s="188"/>
      <c r="H272" s="188"/>
    </row>
    <row r="273" spans="2:8" ht="12.75">
      <c r="B273" s="188"/>
      <c r="C273" s="188"/>
      <c r="D273" s="188"/>
      <c r="E273" s="188"/>
      <c r="F273" s="188"/>
      <c r="G273" s="188"/>
      <c r="H273" s="188"/>
    </row>
    <row r="274" spans="2:8" ht="12.75">
      <c r="B274" s="188"/>
      <c r="C274" s="188"/>
      <c r="D274" s="188"/>
      <c r="E274" s="188"/>
      <c r="F274" s="188"/>
      <c r="G274" s="188"/>
      <c r="H274" s="188"/>
    </row>
    <row r="275" spans="2:8" ht="12.75">
      <c r="B275" s="188"/>
      <c r="C275" s="188"/>
      <c r="D275" s="188"/>
      <c r="E275" s="188"/>
      <c r="F275" s="188"/>
      <c r="G275" s="188"/>
      <c r="H275" s="188"/>
    </row>
    <row r="276" spans="2:8" ht="12.75">
      <c r="B276" s="188"/>
      <c r="C276" s="188"/>
      <c r="D276" s="188"/>
      <c r="E276" s="188"/>
      <c r="F276" s="188"/>
      <c r="G276" s="188"/>
      <c r="H276" s="188"/>
    </row>
    <row r="277" spans="2:8" ht="12.75">
      <c r="B277" s="188"/>
      <c r="C277" s="188"/>
      <c r="D277" s="188"/>
      <c r="E277" s="188"/>
      <c r="F277" s="188"/>
      <c r="G277" s="188"/>
      <c r="H277" s="188"/>
    </row>
    <row r="278" spans="2:8" ht="12.75">
      <c r="B278" s="188"/>
      <c r="C278" s="188"/>
      <c r="D278" s="188"/>
      <c r="E278" s="188"/>
      <c r="F278" s="188"/>
      <c r="G278" s="188"/>
      <c r="H278" s="188"/>
    </row>
    <row r="279" spans="2:8" ht="12.75">
      <c r="B279" s="188"/>
      <c r="C279" s="188"/>
      <c r="D279" s="188"/>
      <c r="E279" s="188"/>
      <c r="F279" s="188"/>
      <c r="G279" s="188"/>
      <c r="H279" s="188"/>
    </row>
    <row r="280" spans="2:8" ht="12.75">
      <c r="B280" s="188"/>
      <c r="C280" s="188"/>
      <c r="D280" s="188"/>
      <c r="E280" s="188"/>
      <c r="F280" s="188"/>
      <c r="G280" s="188"/>
      <c r="H280" s="188"/>
    </row>
    <row r="281" spans="2:8" ht="12.75">
      <c r="B281" s="188"/>
      <c r="C281" s="188"/>
      <c r="D281" s="188"/>
      <c r="E281" s="188"/>
      <c r="F281" s="188"/>
      <c r="G281" s="188"/>
      <c r="H281" s="188"/>
    </row>
    <row r="282" spans="2:8" ht="12.75">
      <c r="B282" s="188"/>
      <c r="C282" s="188"/>
      <c r="D282" s="188"/>
      <c r="E282" s="188"/>
      <c r="F282" s="188"/>
      <c r="G282" s="188"/>
      <c r="H282" s="188"/>
    </row>
    <row r="283" spans="2:8" ht="12.75">
      <c r="B283" s="188"/>
      <c r="C283" s="188"/>
      <c r="D283" s="188"/>
      <c r="E283" s="188"/>
      <c r="F283" s="188"/>
      <c r="G283" s="188"/>
      <c r="H283" s="188"/>
    </row>
    <row r="284" spans="2:8" ht="12.75">
      <c r="B284" s="188"/>
      <c r="C284" s="188"/>
      <c r="D284" s="188"/>
      <c r="E284" s="188"/>
      <c r="F284" s="188"/>
      <c r="G284" s="188"/>
      <c r="H284" s="188"/>
    </row>
    <row r="285" spans="2:8" ht="12.75">
      <c r="B285" s="188"/>
      <c r="C285" s="188"/>
      <c r="D285" s="188"/>
      <c r="E285" s="188"/>
      <c r="F285" s="188"/>
      <c r="G285" s="188"/>
      <c r="H285" s="188"/>
    </row>
    <row r="286" spans="2:8" ht="12.75">
      <c r="B286" s="188"/>
      <c r="C286" s="188"/>
      <c r="D286" s="188"/>
      <c r="E286" s="188"/>
      <c r="F286" s="188"/>
      <c r="G286" s="188"/>
      <c r="H286" s="188"/>
    </row>
    <row r="287" spans="2:8" ht="12.75">
      <c r="B287" s="188"/>
      <c r="C287" s="188"/>
      <c r="D287" s="188"/>
      <c r="E287" s="188"/>
      <c r="F287" s="188"/>
      <c r="G287" s="188"/>
      <c r="H287" s="188"/>
    </row>
    <row r="288" spans="2:8" ht="12.75">
      <c r="B288" s="188"/>
      <c r="C288" s="188"/>
      <c r="D288" s="188"/>
      <c r="E288" s="188"/>
      <c r="F288" s="188"/>
      <c r="G288" s="188"/>
      <c r="H288" s="188"/>
    </row>
    <row r="289" spans="2:8" ht="12.75">
      <c r="B289" s="188"/>
      <c r="C289" s="188"/>
      <c r="D289" s="188"/>
      <c r="E289" s="188"/>
      <c r="F289" s="188"/>
      <c r="G289" s="188"/>
      <c r="H289" s="188"/>
    </row>
    <row r="290" spans="2:8" ht="12.75">
      <c r="B290" s="188"/>
      <c r="C290" s="188"/>
      <c r="D290" s="188"/>
      <c r="E290" s="188"/>
      <c r="F290" s="188"/>
      <c r="G290" s="188"/>
      <c r="H290" s="188"/>
    </row>
    <row r="291" spans="2:8" ht="12.75">
      <c r="B291" s="188"/>
      <c r="C291" s="188"/>
      <c r="D291" s="188"/>
      <c r="E291" s="188"/>
      <c r="F291" s="188"/>
      <c r="G291" s="188"/>
      <c r="H291" s="188"/>
    </row>
    <row r="292" spans="2:8" ht="12.75">
      <c r="B292" s="188"/>
      <c r="C292" s="188"/>
      <c r="D292" s="188"/>
      <c r="E292" s="188"/>
      <c r="F292" s="188"/>
      <c r="G292" s="188"/>
      <c r="H292" s="188"/>
    </row>
    <row r="293" spans="2:8" ht="12.75">
      <c r="B293" s="188"/>
      <c r="C293" s="188"/>
      <c r="D293" s="188"/>
      <c r="E293" s="188"/>
      <c r="F293" s="188"/>
      <c r="G293" s="188"/>
      <c r="H293" s="188"/>
    </row>
    <row r="294" spans="2:8" ht="12.75">
      <c r="B294" s="188"/>
      <c r="C294" s="188"/>
      <c r="D294" s="188"/>
      <c r="E294" s="188"/>
      <c r="F294" s="188"/>
      <c r="G294" s="188"/>
      <c r="H294" s="188"/>
    </row>
    <row r="295" spans="2:8" ht="12.75">
      <c r="B295" s="188"/>
      <c r="C295" s="188"/>
      <c r="D295" s="188"/>
      <c r="E295" s="188"/>
      <c r="F295" s="188"/>
      <c r="G295" s="188"/>
      <c r="H295" s="188"/>
    </row>
    <row r="296" spans="2:8" ht="12.75">
      <c r="B296" s="188"/>
      <c r="C296" s="188"/>
      <c r="D296" s="188"/>
      <c r="E296" s="188"/>
      <c r="F296" s="188"/>
      <c r="G296" s="188"/>
      <c r="H296" s="188"/>
    </row>
    <row r="297" spans="2:8" ht="12.75">
      <c r="B297" s="188"/>
      <c r="C297" s="188"/>
      <c r="D297" s="188"/>
      <c r="E297" s="188"/>
      <c r="F297" s="188"/>
      <c r="G297" s="188"/>
      <c r="H297" s="188"/>
    </row>
    <row r="298" spans="2:8" ht="12.75">
      <c r="B298" s="188"/>
      <c r="C298" s="188"/>
      <c r="D298" s="188"/>
      <c r="E298" s="188"/>
      <c r="F298" s="188"/>
      <c r="G298" s="188"/>
      <c r="H298" s="188"/>
    </row>
    <row r="299" spans="2:8" ht="12.75">
      <c r="B299" s="188"/>
      <c r="C299" s="188"/>
      <c r="D299" s="188"/>
      <c r="E299" s="188"/>
      <c r="F299" s="188"/>
      <c r="G299" s="188"/>
      <c r="H299" s="188"/>
    </row>
    <row r="300" spans="2:8" ht="12.75">
      <c r="B300" s="188"/>
      <c r="C300" s="188"/>
      <c r="D300" s="188"/>
      <c r="E300" s="188"/>
      <c r="F300" s="188"/>
      <c r="G300" s="188"/>
      <c r="H300" s="188"/>
    </row>
    <row r="301" spans="2:8" ht="12.75">
      <c r="B301" s="188"/>
      <c r="C301" s="188"/>
      <c r="D301" s="188"/>
      <c r="E301" s="188"/>
      <c r="F301" s="188"/>
      <c r="G301" s="188"/>
      <c r="H301" s="188"/>
    </row>
    <row r="302" spans="2:8" ht="12.75">
      <c r="B302" s="188"/>
      <c r="C302" s="188"/>
      <c r="D302" s="188"/>
      <c r="E302" s="188"/>
      <c r="F302" s="188"/>
      <c r="G302" s="188"/>
      <c r="H302" s="188"/>
    </row>
    <row r="303" spans="2:8" ht="12.75">
      <c r="B303" s="188"/>
      <c r="C303" s="188"/>
      <c r="D303" s="188"/>
      <c r="E303" s="188"/>
      <c r="F303" s="188"/>
      <c r="G303" s="188"/>
      <c r="H303" s="188"/>
    </row>
    <row r="304" spans="2:8" ht="12.75">
      <c r="B304" s="188"/>
      <c r="C304" s="188"/>
      <c r="D304" s="188"/>
      <c r="E304" s="188"/>
      <c r="F304" s="188"/>
      <c r="G304" s="188"/>
      <c r="H304" s="188"/>
    </row>
    <row r="305" spans="2:8" ht="12.75">
      <c r="B305" s="188"/>
      <c r="C305" s="188"/>
      <c r="D305" s="188"/>
      <c r="E305" s="188"/>
      <c r="F305" s="188"/>
      <c r="G305" s="188"/>
      <c r="H305" s="188"/>
    </row>
    <row r="306" spans="2:8" ht="12.75">
      <c r="B306" s="188"/>
      <c r="C306" s="188"/>
      <c r="D306" s="188"/>
      <c r="E306" s="188"/>
      <c r="F306" s="188"/>
      <c r="G306" s="188"/>
      <c r="H306" s="188"/>
    </row>
    <row r="307" spans="2:8" ht="12.75">
      <c r="B307" s="188"/>
      <c r="C307" s="188"/>
      <c r="D307" s="188"/>
      <c r="E307" s="188"/>
      <c r="F307" s="188"/>
      <c r="G307" s="188"/>
      <c r="H307" s="188"/>
    </row>
    <row r="308" spans="2:8" ht="12.75">
      <c r="B308" s="188"/>
      <c r="C308" s="188"/>
      <c r="D308" s="188"/>
      <c r="E308" s="188"/>
      <c r="F308" s="188"/>
      <c r="G308" s="188"/>
      <c r="H308" s="188"/>
    </row>
    <row r="309" spans="2:8" ht="12.75">
      <c r="B309" s="188"/>
      <c r="C309" s="188"/>
      <c r="D309" s="188"/>
      <c r="E309" s="188"/>
      <c r="F309" s="188"/>
      <c r="G309" s="188"/>
      <c r="H309" s="188"/>
    </row>
    <row r="310" spans="2:8" ht="12.75">
      <c r="B310" s="188"/>
      <c r="C310" s="188"/>
      <c r="D310" s="188"/>
      <c r="E310" s="188"/>
      <c r="F310" s="188"/>
      <c r="G310" s="188"/>
      <c r="H310" s="188"/>
    </row>
    <row r="311" spans="2:8" ht="12.75">
      <c r="B311" s="188"/>
      <c r="C311" s="188"/>
      <c r="D311" s="188"/>
      <c r="E311" s="188"/>
      <c r="F311" s="188"/>
      <c r="G311" s="188"/>
      <c r="H311" s="188"/>
    </row>
    <row r="312" spans="2:8" ht="12.75">
      <c r="B312" s="188"/>
      <c r="C312" s="188"/>
      <c r="D312" s="188"/>
      <c r="E312" s="188"/>
      <c r="F312" s="188"/>
      <c r="G312" s="188"/>
      <c r="H312" s="188"/>
    </row>
    <row r="313" spans="2:8" ht="12.75">
      <c r="B313" s="188"/>
      <c r="C313" s="188"/>
      <c r="D313" s="188"/>
      <c r="E313" s="188"/>
      <c r="F313" s="188"/>
      <c r="G313" s="188"/>
      <c r="H313" s="188"/>
    </row>
    <row r="314" spans="2:8" ht="12.75">
      <c r="B314" s="188"/>
      <c r="C314" s="188"/>
      <c r="D314" s="188"/>
      <c r="E314" s="188"/>
      <c r="F314" s="188"/>
      <c r="G314" s="188"/>
      <c r="H314" s="188"/>
    </row>
    <row r="315" spans="2:8" ht="12.75">
      <c r="B315" s="188"/>
      <c r="C315" s="188"/>
      <c r="D315" s="188"/>
      <c r="E315" s="188"/>
      <c r="F315" s="188"/>
      <c r="G315" s="188"/>
      <c r="H315" s="188"/>
    </row>
    <row r="316" spans="2:8" ht="12.75">
      <c r="B316" s="188"/>
      <c r="C316" s="188"/>
      <c r="D316" s="188"/>
      <c r="E316" s="188"/>
      <c r="F316" s="188"/>
      <c r="G316" s="188"/>
      <c r="H316" s="188"/>
    </row>
    <row r="317" spans="2:8" ht="12.75">
      <c r="B317" s="188"/>
      <c r="C317" s="188"/>
      <c r="D317" s="188"/>
      <c r="E317" s="188"/>
      <c r="F317" s="188"/>
      <c r="G317" s="188"/>
      <c r="H317" s="188"/>
    </row>
    <row r="318" spans="2:8" ht="12.75">
      <c r="B318" s="188"/>
      <c r="C318" s="188"/>
      <c r="D318" s="188"/>
      <c r="E318" s="188"/>
      <c r="F318" s="188"/>
      <c r="G318" s="188"/>
      <c r="H318" s="188"/>
    </row>
    <row r="319" spans="2:8" ht="12.75">
      <c r="B319" s="188"/>
      <c r="C319" s="188"/>
      <c r="D319" s="188"/>
      <c r="E319" s="188"/>
      <c r="F319" s="188"/>
      <c r="G319" s="188"/>
      <c r="H319" s="188"/>
    </row>
    <row r="320" spans="2:8" ht="12.75">
      <c r="B320" s="188"/>
      <c r="C320" s="188"/>
      <c r="D320" s="188"/>
      <c r="E320" s="188"/>
      <c r="F320" s="188"/>
      <c r="G320" s="188"/>
      <c r="H320" s="188"/>
    </row>
    <row r="321" spans="2:8" ht="12.75">
      <c r="B321" s="188"/>
      <c r="C321" s="188"/>
      <c r="D321" s="188"/>
      <c r="E321" s="188"/>
      <c r="F321" s="188"/>
      <c r="G321" s="188"/>
      <c r="H321" s="188"/>
    </row>
    <row r="322" spans="2:8" ht="12.75">
      <c r="B322" s="188"/>
      <c r="C322" s="188"/>
      <c r="D322" s="188"/>
      <c r="E322" s="188"/>
      <c r="F322" s="188"/>
      <c r="G322" s="188"/>
      <c r="H322" s="188"/>
    </row>
    <row r="323" spans="2:8" ht="12.75">
      <c r="B323" s="188"/>
      <c r="C323" s="188"/>
      <c r="D323" s="188"/>
      <c r="E323" s="188"/>
      <c r="F323" s="188"/>
      <c r="G323" s="188"/>
      <c r="H323" s="188"/>
    </row>
    <row r="324" spans="2:8" ht="12.75">
      <c r="B324" s="188"/>
      <c r="C324" s="188"/>
      <c r="D324" s="188"/>
      <c r="E324" s="188"/>
      <c r="F324" s="188"/>
      <c r="G324" s="188"/>
      <c r="H324" s="188"/>
    </row>
    <row r="325" spans="2:8" ht="12.75">
      <c r="B325" s="188"/>
      <c r="C325" s="188"/>
      <c r="D325" s="188"/>
      <c r="E325" s="188"/>
      <c r="F325" s="188"/>
      <c r="G325" s="188"/>
      <c r="H325" s="188"/>
    </row>
    <row r="326" spans="2:8" ht="12.75">
      <c r="B326" s="188"/>
      <c r="C326" s="188"/>
      <c r="D326" s="188"/>
      <c r="E326" s="188"/>
      <c r="F326" s="188"/>
      <c r="G326" s="188"/>
      <c r="H326" s="188"/>
    </row>
    <row r="327" spans="2:8" ht="12.75">
      <c r="B327" s="188"/>
      <c r="C327" s="188"/>
      <c r="D327" s="188"/>
      <c r="E327" s="188"/>
      <c r="F327" s="188"/>
      <c r="G327" s="188"/>
      <c r="H327" s="188"/>
    </row>
    <row r="328" spans="2:8" ht="12.75">
      <c r="B328" s="188"/>
      <c r="C328" s="188"/>
      <c r="D328" s="188"/>
      <c r="E328" s="188"/>
      <c r="F328" s="188"/>
      <c r="G328" s="188"/>
      <c r="H328" s="188"/>
    </row>
    <row r="329" spans="2:8" ht="12.75">
      <c r="B329" s="188"/>
      <c r="C329" s="188"/>
      <c r="D329" s="188"/>
      <c r="E329" s="188"/>
      <c r="F329" s="188"/>
      <c r="G329" s="188"/>
      <c r="H329" s="188"/>
    </row>
    <row r="330" spans="2:8" ht="12.75">
      <c r="B330" s="188"/>
      <c r="C330" s="188"/>
      <c r="D330" s="188"/>
      <c r="E330" s="188"/>
      <c r="F330" s="188"/>
      <c r="G330" s="188"/>
      <c r="H330" s="188"/>
    </row>
    <row r="331" spans="2:8" ht="12.75">
      <c r="B331" s="188"/>
      <c r="C331" s="188"/>
      <c r="D331" s="188"/>
      <c r="E331" s="188"/>
      <c r="F331" s="188"/>
      <c r="G331" s="188"/>
      <c r="H331" s="188"/>
    </row>
    <row r="332" spans="2:8" ht="12.75">
      <c r="B332" s="188"/>
      <c r="C332" s="188"/>
      <c r="D332" s="188"/>
      <c r="E332" s="188"/>
      <c r="F332" s="188"/>
      <c r="G332" s="188"/>
      <c r="H332" s="188"/>
    </row>
    <row r="333" spans="2:8" ht="12.75">
      <c r="B333" s="188"/>
      <c r="C333" s="188"/>
      <c r="D333" s="188"/>
      <c r="E333" s="188"/>
      <c r="F333" s="188"/>
      <c r="G333" s="188"/>
      <c r="H333" s="188"/>
    </row>
    <row r="334" spans="2:8" ht="12.75">
      <c r="B334" s="188"/>
      <c r="C334" s="188"/>
      <c r="D334" s="188"/>
      <c r="E334" s="188"/>
      <c r="F334" s="188"/>
      <c r="G334" s="188"/>
      <c r="H334" s="188"/>
    </row>
    <row r="335" spans="2:8" ht="12.75">
      <c r="B335" s="188"/>
      <c r="C335" s="188"/>
      <c r="D335" s="188"/>
      <c r="E335" s="188"/>
      <c r="F335" s="188"/>
      <c r="G335" s="188"/>
      <c r="H335" s="188"/>
    </row>
    <row r="336" spans="2:8" ht="12.75">
      <c r="B336" s="188"/>
      <c r="C336" s="188"/>
      <c r="D336" s="188"/>
      <c r="E336" s="188"/>
      <c r="F336" s="188"/>
      <c r="G336" s="188"/>
      <c r="H336" s="188"/>
    </row>
    <row r="337" spans="2:8" ht="12.75">
      <c r="B337" s="188"/>
      <c r="C337" s="188"/>
      <c r="D337" s="188"/>
      <c r="E337" s="188"/>
      <c r="F337" s="188"/>
      <c r="G337" s="188"/>
      <c r="H337" s="188"/>
    </row>
    <row r="338" spans="2:8" ht="12.75">
      <c r="B338" s="188"/>
      <c r="C338" s="188"/>
      <c r="D338" s="188"/>
      <c r="E338" s="188"/>
      <c r="F338" s="188"/>
      <c r="G338" s="188"/>
      <c r="H338" s="188"/>
    </row>
    <row r="339" spans="2:8" ht="12.75">
      <c r="B339" s="188"/>
      <c r="C339" s="188"/>
      <c r="D339" s="188"/>
      <c r="E339" s="188"/>
      <c r="F339" s="188"/>
      <c r="G339" s="188"/>
      <c r="H339" s="188"/>
    </row>
    <row r="340" spans="2:8" ht="12.75">
      <c r="B340" s="188"/>
      <c r="C340" s="188"/>
      <c r="D340" s="188"/>
      <c r="E340" s="188"/>
      <c r="F340" s="188"/>
      <c r="G340" s="188"/>
      <c r="H340" s="188"/>
    </row>
    <row r="341" spans="2:8" ht="12.75">
      <c r="B341" s="188"/>
      <c r="C341" s="188"/>
      <c r="D341" s="188"/>
      <c r="E341" s="188"/>
      <c r="F341" s="188"/>
      <c r="G341" s="188"/>
      <c r="H341" s="188"/>
    </row>
    <row r="342" spans="2:8" ht="12.75">
      <c r="B342" s="188"/>
      <c r="C342" s="188"/>
      <c r="D342" s="188"/>
      <c r="E342" s="188"/>
      <c r="F342" s="188"/>
      <c r="G342" s="188"/>
      <c r="H342" s="188"/>
    </row>
    <row r="343" spans="2:8" ht="12.75">
      <c r="B343" s="188"/>
      <c r="C343" s="188"/>
      <c r="D343" s="188"/>
      <c r="E343" s="188"/>
      <c r="F343" s="188"/>
      <c r="G343" s="188"/>
      <c r="H343" s="188"/>
    </row>
    <row r="344" spans="2:8" ht="12.75">
      <c r="B344" s="188"/>
      <c r="C344" s="188"/>
      <c r="D344" s="188"/>
      <c r="E344" s="188"/>
      <c r="F344" s="188"/>
      <c r="G344" s="188"/>
      <c r="H344" s="188"/>
    </row>
    <row r="345" spans="2:8" ht="12.75">
      <c r="B345" s="188"/>
      <c r="C345" s="188"/>
      <c r="D345" s="188"/>
      <c r="E345" s="188"/>
      <c r="F345" s="188"/>
      <c r="G345" s="188"/>
      <c r="H345" s="188"/>
    </row>
    <row r="346" spans="2:8" ht="12.75">
      <c r="B346" s="188"/>
      <c r="C346" s="188"/>
      <c r="D346" s="188"/>
      <c r="E346" s="188"/>
      <c r="F346" s="188"/>
      <c r="G346" s="188"/>
      <c r="H346" s="188"/>
    </row>
    <row r="347" spans="2:8" ht="12.75">
      <c r="B347" s="188"/>
      <c r="C347" s="188"/>
      <c r="D347" s="188"/>
      <c r="E347" s="188"/>
      <c r="F347" s="188"/>
      <c r="G347" s="188"/>
      <c r="H347" s="188"/>
    </row>
    <row r="348" spans="2:8" ht="12.75">
      <c r="B348" s="188"/>
      <c r="C348" s="188"/>
      <c r="D348" s="188"/>
      <c r="E348" s="188"/>
      <c r="F348" s="188"/>
      <c r="G348" s="188"/>
      <c r="H348" s="188"/>
    </row>
    <row r="349" spans="2:8" ht="12.75">
      <c r="B349" s="188"/>
      <c r="C349" s="188"/>
      <c r="D349" s="188"/>
      <c r="E349" s="188"/>
      <c r="F349" s="188"/>
      <c r="G349" s="188"/>
      <c r="H349" s="188"/>
    </row>
    <row r="350" spans="2:8" ht="12.75">
      <c r="B350" s="188"/>
      <c r="C350" s="188"/>
      <c r="D350" s="188"/>
      <c r="E350" s="188"/>
      <c r="F350" s="188"/>
      <c r="G350" s="188"/>
      <c r="H350" s="188"/>
    </row>
    <row r="351" spans="2:8" ht="12.75">
      <c r="B351" s="188"/>
      <c r="C351" s="188"/>
      <c r="D351" s="188"/>
      <c r="E351" s="188"/>
      <c r="F351" s="188"/>
      <c r="G351" s="188"/>
      <c r="H351" s="188"/>
    </row>
    <row r="352" spans="2:8" ht="12.75">
      <c r="B352" s="188"/>
      <c r="C352" s="188"/>
      <c r="D352" s="188"/>
      <c r="E352" s="188"/>
      <c r="F352" s="188"/>
      <c r="G352" s="188"/>
      <c r="H352" s="188"/>
    </row>
    <row r="353" spans="2:8" ht="12.75">
      <c r="B353" s="188"/>
      <c r="C353" s="188"/>
      <c r="D353" s="188"/>
      <c r="E353" s="188"/>
      <c r="F353" s="188"/>
      <c r="G353" s="188"/>
      <c r="H353" s="188"/>
    </row>
    <row r="354" spans="2:8" ht="12.75">
      <c r="B354" s="188"/>
      <c r="C354" s="188"/>
      <c r="D354" s="188"/>
      <c r="E354" s="188"/>
      <c r="F354" s="188"/>
      <c r="G354" s="188"/>
      <c r="H354" s="188"/>
    </row>
    <row r="355" spans="2:8" ht="12.75">
      <c r="B355" s="188"/>
      <c r="C355" s="188"/>
      <c r="D355" s="188"/>
      <c r="E355" s="188"/>
      <c r="F355" s="188"/>
      <c r="G355" s="188"/>
      <c r="H355" s="188"/>
    </row>
    <row r="356" spans="2:8" ht="12.75">
      <c r="B356" s="188"/>
      <c r="C356" s="188"/>
      <c r="D356" s="188"/>
      <c r="E356" s="188"/>
      <c r="F356" s="188"/>
      <c r="G356" s="188"/>
      <c r="H356" s="188"/>
    </row>
    <row r="357" spans="2:8" ht="12.75">
      <c r="B357" s="188"/>
      <c r="C357" s="188"/>
      <c r="D357" s="188"/>
      <c r="E357" s="188"/>
      <c r="F357" s="188"/>
      <c r="G357" s="188"/>
      <c r="H357" s="188"/>
    </row>
    <row r="358" spans="2:8" ht="12.75">
      <c r="B358" s="188"/>
      <c r="C358" s="188"/>
      <c r="D358" s="188"/>
      <c r="E358" s="188"/>
      <c r="F358" s="188"/>
      <c r="G358" s="188"/>
      <c r="H358" s="188"/>
    </row>
    <row r="359" spans="2:8" ht="12.75">
      <c r="B359" s="188"/>
      <c r="C359" s="188"/>
      <c r="D359" s="188"/>
      <c r="E359" s="188"/>
      <c r="F359" s="188"/>
      <c r="G359" s="188"/>
      <c r="H359" s="188"/>
    </row>
    <row r="360" spans="2:8" ht="12.75">
      <c r="B360" s="188"/>
      <c r="C360" s="188"/>
      <c r="D360" s="188"/>
      <c r="E360" s="188"/>
      <c r="F360" s="188"/>
      <c r="G360" s="188"/>
      <c r="H360" s="188"/>
    </row>
    <row r="361" spans="2:8" ht="12.75">
      <c r="B361" s="188"/>
      <c r="C361" s="188"/>
      <c r="D361" s="188"/>
      <c r="E361" s="188"/>
      <c r="F361" s="188"/>
      <c r="G361" s="188"/>
      <c r="H361" s="188"/>
    </row>
    <row r="362" spans="2:8" ht="12.75">
      <c r="B362" s="188"/>
      <c r="C362" s="188"/>
      <c r="D362" s="188"/>
      <c r="E362" s="188"/>
      <c r="F362" s="188"/>
      <c r="G362" s="188"/>
      <c r="H362" s="188"/>
    </row>
    <row r="363" spans="2:8" ht="12.75">
      <c r="B363" s="188"/>
      <c r="C363" s="188"/>
      <c r="D363" s="188"/>
      <c r="E363" s="188"/>
      <c r="F363" s="188"/>
      <c r="G363" s="188"/>
      <c r="H363" s="188"/>
    </row>
    <row r="364" spans="2:8" ht="12.75">
      <c r="B364" s="188"/>
      <c r="C364" s="188"/>
      <c r="D364" s="188"/>
      <c r="E364" s="188"/>
      <c r="F364" s="188"/>
      <c r="G364" s="188"/>
      <c r="H364" s="188"/>
    </row>
    <row r="365" spans="2:8" ht="12.75">
      <c r="B365" s="188"/>
      <c r="C365" s="188"/>
      <c r="D365" s="188"/>
      <c r="E365" s="188"/>
      <c r="F365" s="188"/>
      <c r="G365" s="188"/>
      <c r="H365" s="188"/>
    </row>
    <row r="366" spans="2:8" ht="12.75">
      <c r="B366" s="188"/>
      <c r="C366" s="188"/>
      <c r="D366" s="188"/>
      <c r="E366" s="188"/>
      <c r="F366" s="188"/>
      <c r="G366" s="188"/>
      <c r="H366" s="188"/>
    </row>
    <row r="367" spans="2:8" ht="12.75">
      <c r="B367" s="188"/>
      <c r="C367" s="188"/>
      <c r="D367" s="188"/>
      <c r="E367" s="188"/>
      <c r="F367" s="188"/>
      <c r="G367" s="188"/>
      <c r="H367" s="188"/>
    </row>
    <row r="368" spans="2:8" ht="12.75">
      <c r="B368" s="188"/>
      <c r="C368" s="188"/>
      <c r="D368" s="188"/>
      <c r="E368" s="188"/>
      <c r="F368" s="188"/>
      <c r="G368" s="188"/>
      <c r="H368" s="188"/>
    </row>
    <row r="369" spans="2:8" ht="12.75">
      <c r="B369" s="188"/>
      <c r="C369" s="188"/>
      <c r="D369" s="188"/>
      <c r="E369" s="188"/>
      <c r="F369" s="188"/>
      <c r="G369" s="188"/>
      <c r="H369" s="188"/>
    </row>
    <row r="370" spans="2:8" ht="12.75">
      <c r="B370" s="188"/>
      <c r="C370" s="188"/>
      <c r="D370" s="188"/>
      <c r="E370" s="188"/>
      <c r="F370" s="188"/>
      <c r="G370" s="188"/>
      <c r="H370" s="188"/>
    </row>
    <row r="371" spans="2:8" ht="12.75">
      <c r="B371" s="188"/>
      <c r="C371" s="188"/>
      <c r="D371" s="188"/>
      <c r="E371" s="188"/>
      <c r="F371" s="188"/>
      <c r="G371" s="188"/>
      <c r="H371" s="188"/>
    </row>
    <row r="372" spans="2:8" ht="12.75">
      <c r="B372" s="188"/>
      <c r="C372" s="188"/>
      <c r="D372" s="188"/>
      <c r="E372" s="188"/>
      <c r="F372" s="188"/>
      <c r="G372" s="188"/>
      <c r="H372" s="188"/>
    </row>
    <row r="373" spans="2:8" ht="12.75">
      <c r="B373" s="188"/>
      <c r="C373" s="188"/>
      <c r="D373" s="188"/>
      <c r="E373" s="188"/>
      <c r="F373" s="188"/>
      <c r="G373" s="188"/>
      <c r="H373" s="188"/>
    </row>
    <row r="374" spans="2:8" ht="12.75">
      <c r="B374" s="188"/>
      <c r="C374" s="188"/>
      <c r="D374" s="188"/>
      <c r="E374" s="188"/>
      <c r="F374" s="188"/>
      <c r="G374" s="188"/>
      <c r="H374" s="188"/>
    </row>
    <row r="375" spans="2:8" ht="12.75">
      <c r="B375" s="188"/>
      <c r="C375" s="188"/>
      <c r="D375" s="188"/>
      <c r="E375" s="188"/>
      <c r="F375" s="188"/>
      <c r="G375" s="188"/>
      <c r="H375" s="188"/>
    </row>
    <row r="376" spans="2:8" ht="12.75">
      <c r="B376" s="188"/>
      <c r="C376" s="188"/>
      <c r="D376" s="188"/>
      <c r="E376" s="188"/>
      <c r="F376" s="188"/>
      <c r="G376" s="188"/>
      <c r="H376" s="188"/>
    </row>
    <row r="377" spans="2:8" ht="12.75">
      <c r="B377" s="188"/>
      <c r="C377" s="188"/>
      <c r="D377" s="188"/>
      <c r="E377" s="188"/>
      <c r="F377" s="188"/>
      <c r="G377" s="188"/>
      <c r="H377" s="188"/>
    </row>
    <row r="378" spans="2:8" ht="12.75">
      <c r="B378" s="188"/>
      <c r="C378" s="188"/>
      <c r="D378" s="188"/>
      <c r="E378" s="188"/>
      <c r="F378" s="188"/>
      <c r="G378" s="188"/>
      <c r="H378" s="188"/>
    </row>
    <row r="379" spans="2:8" ht="12.75">
      <c r="B379" s="188"/>
      <c r="C379" s="188"/>
      <c r="D379" s="188"/>
      <c r="E379" s="188"/>
      <c r="F379" s="188"/>
      <c r="G379" s="188"/>
      <c r="H379" s="188"/>
    </row>
    <row r="380" spans="2:8" ht="12.75">
      <c r="B380" s="188"/>
      <c r="C380" s="188"/>
      <c r="D380" s="188"/>
      <c r="E380" s="188"/>
      <c r="F380" s="188"/>
      <c r="G380" s="188"/>
      <c r="H380" s="188"/>
    </row>
    <row r="381" spans="2:8" ht="12.75">
      <c r="B381" s="188"/>
      <c r="C381" s="188"/>
      <c r="D381" s="188"/>
      <c r="E381" s="188"/>
      <c r="F381" s="188"/>
      <c r="G381" s="188"/>
      <c r="H381" s="188"/>
    </row>
    <row r="382" spans="2:8" ht="12.75">
      <c r="B382" s="188"/>
      <c r="C382" s="188"/>
      <c r="D382" s="188"/>
      <c r="E382" s="188"/>
      <c r="F382" s="188"/>
      <c r="G382" s="188"/>
      <c r="H382" s="188"/>
    </row>
    <row r="383" spans="2:8" ht="12.75">
      <c r="B383" s="188"/>
      <c r="C383" s="188"/>
      <c r="D383" s="188"/>
      <c r="E383" s="188"/>
      <c r="F383" s="188"/>
      <c r="G383" s="188"/>
      <c r="H383" s="188"/>
    </row>
    <row r="384" spans="2:8" ht="12.75">
      <c r="B384" s="188"/>
      <c r="C384" s="188"/>
      <c r="D384" s="188"/>
      <c r="E384" s="188"/>
      <c r="F384" s="188"/>
      <c r="G384" s="188"/>
      <c r="H384" s="188"/>
    </row>
    <row r="385" spans="2:8" ht="12.75">
      <c r="B385" s="188"/>
      <c r="C385" s="188"/>
      <c r="D385" s="188"/>
      <c r="E385" s="188"/>
      <c r="F385" s="188"/>
      <c r="G385" s="188"/>
      <c r="H385" s="188"/>
    </row>
    <row r="386" spans="2:8" ht="12.75">
      <c r="B386" s="188"/>
      <c r="C386" s="188"/>
      <c r="D386" s="188"/>
      <c r="E386" s="188"/>
      <c r="F386" s="188"/>
      <c r="G386" s="188"/>
      <c r="H386" s="188"/>
    </row>
    <row r="387" spans="2:8" ht="12.75">
      <c r="B387" s="188"/>
      <c r="C387" s="188"/>
      <c r="D387" s="188"/>
      <c r="E387" s="188"/>
      <c r="F387" s="188"/>
      <c r="G387" s="188"/>
      <c r="H387" s="188"/>
    </row>
    <row r="388" spans="2:8" ht="12.75">
      <c r="B388" s="188"/>
      <c r="C388" s="188"/>
      <c r="D388" s="188"/>
      <c r="E388" s="188"/>
      <c r="F388" s="188"/>
      <c r="G388" s="188"/>
      <c r="H388" s="188"/>
    </row>
    <row r="389" spans="2:8" ht="12.75">
      <c r="B389" s="188"/>
      <c r="C389" s="188"/>
      <c r="D389" s="188"/>
      <c r="E389" s="188"/>
      <c r="F389" s="188"/>
      <c r="G389" s="188"/>
      <c r="H389" s="188"/>
    </row>
    <row r="390" spans="2:8" ht="12.75">
      <c r="B390" s="188"/>
      <c r="C390" s="188"/>
      <c r="D390" s="188"/>
      <c r="E390" s="188"/>
      <c r="F390" s="188"/>
      <c r="G390" s="188"/>
      <c r="H390" s="188"/>
    </row>
    <row r="391" spans="2:8" ht="12.75">
      <c r="B391" s="188"/>
      <c r="C391" s="188"/>
      <c r="D391" s="188"/>
      <c r="E391" s="188"/>
      <c r="F391" s="188"/>
      <c r="G391" s="188"/>
      <c r="H391" s="188"/>
    </row>
    <row r="392" spans="2:8" ht="12.75">
      <c r="B392" s="188"/>
      <c r="C392" s="188"/>
      <c r="D392" s="188"/>
      <c r="E392" s="188"/>
      <c r="F392" s="188"/>
      <c r="G392" s="188"/>
      <c r="H392" s="188"/>
    </row>
    <row r="393" spans="2:8" ht="12.75">
      <c r="B393" s="188"/>
      <c r="C393" s="188"/>
      <c r="D393" s="188"/>
      <c r="E393" s="188"/>
      <c r="F393" s="188"/>
      <c r="G393" s="188"/>
      <c r="H393" s="188"/>
    </row>
    <row r="394" spans="2:8" ht="12.75">
      <c r="B394" s="188"/>
      <c r="C394" s="188"/>
      <c r="D394" s="188"/>
      <c r="E394" s="188"/>
      <c r="F394" s="188"/>
      <c r="G394" s="188"/>
      <c r="H394" s="188"/>
    </row>
    <row r="395" spans="2:8" ht="12.75">
      <c r="B395" s="188"/>
      <c r="C395" s="188"/>
      <c r="D395" s="188"/>
      <c r="E395" s="188"/>
      <c r="F395" s="188"/>
      <c r="G395" s="188"/>
      <c r="H395" s="188"/>
    </row>
    <row r="396" spans="2:8" ht="12.75">
      <c r="B396" s="188"/>
      <c r="C396" s="188"/>
      <c r="D396" s="188"/>
      <c r="E396" s="188"/>
      <c r="F396" s="188"/>
      <c r="G396" s="188"/>
      <c r="H396" s="188"/>
    </row>
    <row r="397" spans="2:8" ht="12.75">
      <c r="B397" s="188"/>
      <c r="C397" s="188"/>
      <c r="D397" s="188"/>
      <c r="E397" s="188"/>
      <c r="F397" s="188"/>
      <c r="G397" s="188"/>
      <c r="H397" s="188"/>
    </row>
    <row r="398" spans="2:8" ht="12.75">
      <c r="B398" s="188"/>
      <c r="C398" s="188"/>
      <c r="D398" s="188"/>
      <c r="E398" s="188"/>
      <c r="F398" s="188"/>
      <c r="G398" s="188"/>
      <c r="H398" s="188"/>
    </row>
    <row r="399" spans="2:8" ht="12.75">
      <c r="B399" s="188"/>
      <c r="C399" s="188"/>
      <c r="D399" s="188"/>
      <c r="E399" s="188"/>
      <c r="F399" s="188"/>
      <c r="G399" s="188"/>
      <c r="H399" s="188"/>
    </row>
    <row r="400" spans="2:8" ht="12.75">
      <c r="B400" s="188"/>
      <c r="C400" s="188"/>
      <c r="D400" s="188"/>
      <c r="E400" s="188"/>
      <c r="F400" s="188"/>
      <c r="G400" s="188"/>
      <c r="H400" s="188"/>
    </row>
    <row r="401" spans="2:8" ht="12.75">
      <c r="B401" s="188"/>
      <c r="C401" s="188"/>
      <c r="D401" s="188"/>
      <c r="E401" s="188"/>
      <c r="F401" s="188"/>
      <c r="G401" s="188"/>
      <c r="H401" s="188"/>
    </row>
    <row r="402" spans="2:8" ht="12.75">
      <c r="B402" s="188"/>
      <c r="C402" s="188"/>
      <c r="D402" s="188"/>
      <c r="E402" s="188"/>
      <c r="F402" s="188"/>
      <c r="G402" s="188"/>
      <c r="H402" s="188"/>
    </row>
    <row r="403" spans="2:8" ht="12.75">
      <c r="B403" s="188"/>
      <c r="C403" s="188"/>
      <c r="D403" s="188"/>
      <c r="E403" s="188"/>
      <c r="F403" s="188"/>
      <c r="G403" s="188"/>
      <c r="H403" s="188"/>
    </row>
    <row r="404" spans="2:8" ht="12.75">
      <c r="B404" s="188"/>
      <c r="C404" s="188"/>
      <c r="D404" s="188"/>
      <c r="E404" s="188"/>
      <c r="F404" s="188"/>
      <c r="G404" s="188"/>
      <c r="H404" s="188"/>
    </row>
    <row r="405" spans="2:8" ht="12.75">
      <c r="B405" s="188"/>
      <c r="C405" s="188"/>
      <c r="D405" s="188"/>
      <c r="E405" s="188"/>
      <c r="F405" s="188"/>
      <c r="G405" s="188"/>
      <c r="H405" s="188"/>
    </row>
    <row r="406" spans="2:8" ht="12.75">
      <c r="B406" s="188"/>
      <c r="C406" s="188"/>
      <c r="D406" s="188"/>
      <c r="E406" s="188"/>
      <c r="F406" s="188"/>
      <c r="G406" s="188"/>
      <c r="H406" s="188"/>
    </row>
    <row r="407" spans="2:8" ht="12.75">
      <c r="B407" s="188"/>
      <c r="C407" s="188"/>
      <c r="D407" s="188"/>
      <c r="E407" s="188"/>
      <c r="F407" s="188"/>
      <c r="G407" s="188"/>
      <c r="H407" s="188"/>
    </row>
    <row r="408" spans="2:8" ht="12.75">
      <c r="B408" s="188"/>
      <c r="C408" s="188"/>
      <c r="D408" s="188"/>
      <c r="E408" s="188"/>
      <c r="F408" s="188"/>
      <c r="G408" s="188"/>
      <c r="H408" s="188"/>
    </row>
    <row r="409" spans="2:8" ht="12.75">
      <c r="B409" s="188"/>
      <c r="C409" s="188"/>
      <c r="D409" s="188"/>
      <c r="E409" s="188"/>
      <c r="F409" s="188"/>
      <c r="G409" s="188"/>
      <c r="H409" s="188"/>
    </row>
    <row r="410" spans="2:8" ht="12.75">
      <c r="B410" s="188"/>
      <c r="C410" s="188"/>
      <c r="D410" s="188"/>
      <c r="E410" s="188"/>
      <c r="F410" s="188"/>
      <c r="G410" s="188"/>
      <c r="H410" s="188"/>
    </row>
    <row r="411" spans="2:8" ht="12.75">
      <c r="B411" s="188"/>
      <c r="C411" s="188"/>
      <c r="D411" s="188"/>
      <c r="E411" s="188"/>
      <c r="F411" s="188"/>
      <c r="G411" s="188"/>
      <c r="H411" s="188"/>
    </row>
    <row r="412" spans="2:8" ht="12.75">
      <c r="B412" s="188"/>
      <c r="C412" s="188"/>
      <c r="D412" s="188"/>
      <c r="E412" s="188"/>
      <c r="F412" s="188"/>
      <c r="G412" s="188"/>
      <c r="H412" s="188"/>
    </row>
    <row r="413" spans="2:8" ht="12.75">
      <c r="B413" s="188"/>
      <c r="C413" s="188"/>
      <c r="D413" s="188"/>
      <c r="E413" s="188"/>
      <c r="F413" s="188"/>
      <c r="G413" s="188"/>
      <c r="H413" s="188"/>
    </row>
    <row r="414" spans="2:8" ht="12.75">
      <c r="B414" s="188"/>
      <c r="C414" s="188"/>
      <c r="D414" s="188"/>
      <c r="E414" s="188"/>
      <c r="F414" s="188"/>
      <c r="G414" s="188"/>
      <c r="H414" s="188"/>
    </row>
    <row r="415" spans="2:8" ht="12.75">
      <c r="B415" s="188"/>
      <c r="C415" s="188"/>
      <c r="D415" s="188"/>
      <c r="E415" s="188"/>
      <c r="F415" s="188"/>
      <c r="G415" s="188"/>
      <c r="H415" s="188"/>
    </row>
    <row r="416" spans="2:8" ht="12.75">
      <c r="B416" s="188"/>
      <c r="C416" s="188"/>
      <c r="D416" s="188"/>
      <c r="E416" s="188"/>
      <c r="F416" s="188"/>
      <c r="G416" s="188"/>
      <c r="H416" s="188"/>
    </row>
    <row r="417" spans="2:8" ht="12.75">
      <c r="B417" s="188"/>
      <c r="C417" s="188"/>
      <c r="D417" s="188"/>
      <c r="E417" s="188"/>
      <c r="F417" s="188"/>
      <c r="G417" s="188"/>
      <c r="H417" s="188"/>
    </row>
    <row r="418" spans="2:8" ht="12.75">
      <c r="B418" s="188"/>
      <c r="C418" s="188"/>
      <c r="D418" s="188"/>
      <c r="E418" s="188"/>
      <c r="F418" s="188"/>
      <c r="G418" s="188"/>
      <c r="H418" s="188"/>
    </row>
    <row r="419" spans="2:8" ht="12.75">
      <c r="B419" s="188"/>
      <c r="C419" s="188"/>
      <c r="D419" s="188"/>
      <c r="E419" s="188"/>
      <c r="F419" s="188"/>
      <c r="G419" s="188"/>
      <c r="H419" s="188"/>
    </row>
    <row r="420" spans="2:8" ht="12.75">
      <c r="B420" s="188"/>
      <c r="C420" s="188"/>
      <c r="D420" s="188"/>
      <c r="E420" s="188"/>
      <c r="F420" s="188"/>
      <c r="G420" s="188"/>
      <c r="H420" s="188"/>
    </row>
    <row r="421" spans="2:8" ht="12.75">
      <c r="B421" s="188"/>
      <c r="C421" s="188"/>
      <c r="D421" s="188"/>
      <c r="E421" s="188"/>
      <c r="F421" s="188"/>
      <c r="G421" s="188"/>
      <c r="H421" s="188"/>
    </row>
    <row r="422" spans="2:8" ht="12.75">
      <c r="B422" s="188"/>
      <c r="C422" s="188"/>
      <c r="D422" s="188"/>
      <c r="E422" s="188"/>
      <c r="F422" s="188"/>
      <c r="G422" s="188"/>
      <c r="H422" s="188"/>
    </row>
    <row r="423" spans="2:8" ht="12.75">
      <c r="B423" s="188"/>
      <c r="C423" s="188"/>
      <c r="D423" s="188"/>
      <c r="E423" s="188"/>
      <c r="F423" s="188"/>
      <c r="G423" s="188"/>
      <c r="H423" s="188"/>
    </row>
    <row r="424" spans="2:8" ht="12.75">
      <c r="B424" s="188"/>
      <c r="C424" s="188"/>
      <c r="D424" s="188"/>
      <c r="E424" s="188"/>
      <c r="F424" s="188"/>
      <c r="G424" s="188"/>
      <c r="H424" s="188"/>
    </row>
    <row r="425" spans="2:8" ht="12.75">
      <c r="B425" s="188"/>
      <c r="C425" s="188"/>
      <c r="D425" s="188"/>
      <c r="E425" s="188"/>
      <c r="F425" s="188"/>
      <c r="G425" s="188"/>
      <c r="H425" s="188"/>
    </row>
    <row r="426" spans="2:8" ht="12.75">
      <c r="B426" s="188"/>
      <c r="C426" s="188"/>
      <c r="D426" s="188"/>
      <c r="E426" s="188"/>
      <c r="F426" s="188"/>
      <c r="G426" s="188"/>
      <c r="H426" s="188"/>
    </row>
    <row r="427" spans="2:8" ht="12.75">
      <c r="B427" s="188"/>
      <c r="C427" s="188"/>
      <c r="D427" s="188"/>
      <c r="E427" s="188"/>
      <c r="F427" s="188"/>
      <c r="G427" s="188"/>
      <c r="H427" s="188"/>
    </row>
    <row r="428" spans="2:8" ht="12.75">
      <c r="B428" s="188"/>
      <c r="C428" s="188"/>
      <c r="D428" s="188"/>
      <c r="E428" s="188"/>
      <c r="F428" s="188"/>
      <c r="G428" s="188"/>
      <c r="H428" s="188"/>
    </row>
    <row r="429" spans="2:8" ht="12.75">
      <c r="B429" s="188"/>
      <c r="C429" s="188"/>
      <c r="D429" s="188"/>
      <c r="E429" s="188"/>
      <c r="F429" s="188"/>
      <c r="G429" s="188"/>
      <c r="H429" s="188"/>
    </row>
    <row r="430" spans="2:8" ht="12.75">
      <c r="B430" s="188"/>
      <c r="C430" s="188"/>
      <c r="D430" s="188"/>
      <c r="E430" s="188"/>
      <c r="F430" s="188"/>
      <c r="G430" s="188"/>
      <c r="H430" s="188"/>
    </row>
    <row r="431" spans="2:8" ht="12.75">
      <c r="B431" s="188"/>
      <c r="C431" s="188"/>
      <c r="D431" s="188"/>
      <c r="E431" s="188"/>
      <c r="F431" s="188"/>
      <c r="G431" s="188"/>
      <c r="H431" s="188"/>
    </row>
    <row r="432" spans="2:8" ht="12.75">
      <c r="B432" s="188"/>
      <c r="C432" s="188"/>
      <c r="D432" s="188"/>
      <c r="E432" s="188"/>
      <c r="F432" s="188"/>
      <c r="G432" s="188"/>
      <c r="H432" s="188"/>
    </row>
    <row r="433" spans="2:8" ht="12.75">
      <c r="B433" s="188"/>
      <c r="C433" s="188"/>
      <c r="D433" s="188"/>
      <c r="E433" s="188"/>
      <c r="F433" s="188"/>
      <c r="G433" s="188"/>
      <c r="H433" s="188"/>
    </row>
    <row r="434" spans="2:8" ht="12.75">
      <c r="B434" s="188"/>
      <c r="C434" s="188"/>
      <c r="D434" s="188"/>
      <c r="E434" s="188"/>
      <c r="F434" s="188"/>
      <c r="G434" s="188"/>
      <c r="H434" s="188"/>
    </row>
    <row r="435" spans="2:8" ht="12.75">
      <c r="B435" s="188"/>
      <c r="C435" s="188"/>
      <c r="D435" s="188"/>
      <c r="E435" s="188"/>
      <c r="F435" s="188"/>
      <c r="G435" s="188"/>
      <c r="H435" s="188"/>
    </row>
    <row r="436" spans="2:8" ht="12.75">
      <c r="B436" s="188"/>
      <c r="C436" s="188"/>
      <c r="D436" s="188"/>
      <c r="E436" s="188"/>
      <c r="F436" s="188"/>
      <c r="G436" s="188"/>
      <c r="H436" s="188"/>
    </row>
    <row r="437" spans="2:8" ht="12.75">
      <c r="B437" s="188"/>
      <c r="C437" s="188"/>
      <c r="D437" s="188"/>
      <c r="E437" s="188"/>
      <c r="F437" s="188"/>
      <c r="G437" s="188"/>
      <c r="H437" s="188"/>
    </row>
    <row r="438" spans="2:8" ht="12.75">
      <c r="B438" s="188"/>
      <c r="C438" s="188"/>
      <c r="D438" s="188"/>
      <c r="E438" s="188"/>
      <c r="F438" s="188"/>
      <c r="G438" s="188"/>
      <c r="H438" s="188"/>
    </row>
    <row r="439" spans="2:8" ht="12.75">
      <c r="B439" s="188"/>
      <c r="C439" s="188"/>
      <c r="D439" s="188"/>
      <c r="E439" s="188"/>
      <c r="F439" s="188"/>
      <c r="G439" s="188"/>
      <c r="H439" s="188"/>
    </row>
    <row r="440" spans="2:8" ht="12.75">
      <c r="B440" s="188"/>
      <c r="C440" s="188"/>
      <c r="D440" s="188"/>
      <c r="E440" s="188"/>
      <c r="F440" s="188"/>
      <c r="G440" s="188"/>
      <c r="H440" s="188"/>
    </row>
    <row r="441" spans="2:8" ht="12.75">
      <c r="B441" s="188"/>
      <c r="C441" s="188"/>
      <c r="D441" s="188"/>
      <c r="E441" s="188"/>
      <c r="F441" s="188"/>
      <c r="G441" s="188"/>
      <c r="H441" s="188"/>
    </row>
    <row r="442" spans="2:8" ht="12.75">
      <c r="B442" s="188"/>
      <c r="C442" s="188"/>
      <c r="D442" s="188"/>
      <c r="E442" s="188"/>
      <c r="F442" s="188"/>
      <c r="G442" s="188"/>
      <c r="H442" s="188"/>
    </row>
    <row r="443" spans="2:8" ht="12.75">
      <c r="B443" s="188"/>
      <c r="C443" s="188"/>
      <c r="D443" s="188"/>
      <c r="E443" s="188"/>
      <c r="F443" s="188"/>
      <c r="G443" s="188"/>
      <c r="H443" s="188"/>
    </row>
    <row r="444" spans="2:8" ht="12.75">
      <c r="B444" s="188"/>
      <c r="C444" s="188"/>
      <c r="D444" s="188"/>
      <c r="E444" s="188"/>
      <c r="F444" s="188"/>
      <c r="G444" s="188"/>
      <c r="H444" s="188"/>
    </row>
    <row r="445" spans="2:8" ht="12.75">
      <c r="B445" s="188"/>
      <c r="C445" s="188"/>
      <c r="D445" s="188"/>
      <c r="E445" s="188"/>
      <c r="F445" s="188"/>
      <c r="G445" s="188"/>
      <c r="H445" s="188"/>
    </row>
    <row r="446" spans="2:8" ht="12.75">
      <c r="B446" s="188"/>
      <c r="C446" s="188"/>
      <c r="D446" s="188"/>
      <c r="E446" s="188"/>
      <c r="F446" s="188"/>
      <c r="G446" s="188"/>
      <c r="H446" s="188"/>
    </row>
    <row r="447" spans="2:8" ht="12.75">
      <c r="B447" s="188"/>
      <c r="C447" s="188"/>
      <c r="D447" s="188"/>
      <c r="E447" s="188"/>
      <c r="F447" s="188"/>
      <c r="G447" s="188"/>
      <c r="H447" s="188"/>
    </row>
    <row r="448" spans="2:8" ht="12.75">
      <c r="B448" s="188"/>
      <c r="C448" s="188"/>
      <c r="D448" s="188"/>
      <c r="E448" s="188"/>
      <c r="F448" s="188"/>
      <c r="G448" s="188"/>
      <c r="H448" s="188"/>
    </row>
    <row r="449" spans="2:8" ht="12.75">
      <c r="B449" s="188"/>
      <c r="C449" s="188"/>
      <c r="D449" s="188"/>
      <c r="E449" s="188"/>
      <c r="F449" s="188"/>
      <c r="G449" s="188"/>
      <c r="H449" s="188"/>
    </row>
    <row r="450" spans="2:8" ht="12.75">
      <c r="B450" s="188"/>
      <c r="C450" s="188"/>
      <c r="D450" s="188"/>
      <c r="E450" s="188"/>
      <c r="F450" s="188"/>
      <c r="G450" s="188"/>
      <c r="H450" s="188"/>
    </row>
    <row r="451" spans="2:8" ht="12.75">
      <c r="B451" s="188"/>
      <c r="C451" s="188"/>
      <c r="D451" s="188"/>
      <c r="E451" s="188"/>
      <c r="F451" s="188"/>
      <c r="G451" s="188"/>
      <c r="H451" s="188"/>
    </row>
    <row r="452" spans="2:8" ht="12.75">
      <c r="B452" s="188"/>
      <c r="C452" s="188"/>
      <c r="D452" s="188"/>
      <c r="E452" s="188"/>
      <c r="F452" s="188"/>
      <c r="G452" s="188"/>
      <c r="H452" s="188"/>
    </row>
    <row r="453" spans="2:8" ht="12.75">
      <c r="B453" s="188"/>
      <c r="C453" s="188"/>
      <c r="D453" s="188"/>
      <c r="E453" s="188"/>
      <c r="F453" s="188"/>
      <c r="G453" s="188"/>
      <c r="H453" s="188"/>
    </row>
    <row r="454" spans="2:8" ht="12.75">
      <c r="B454" s="188"/>
      <c r="C454" s="188"/>
      <c r="D454" s="188"/>
      <c r="E454" s="188"/>
      <c r="F454" s="188"/>
      <c r="G454" s="188"/>
      <c r="H454" s="188"/>
    </row>
    <row r="455" spans="2:8" ht="12.75">
      <c r="B455" s="188"/>
      <c r="C455" s="188"/>
      <c r="D455" s="188"/>
      <c r="E455" s="188"/>
      <c r="F455" s="188"/>
      <c r="G455" s="188"/>
      <c r="H455" s="188"/>
    </row>
    <row r="456" spans="2:8" ht="12.75">
      <c r="B456" s="188"/>
      <c r="C456" s="188"/>
      <c r="D456" s="188"/>
      <c r="E456" s="188"/>
      <c r="F456" s="188"/>
      <c r="G456" s="188"/>
      <c r="H456" s="188"/>
    </row>
    <row r="457" spans="2:8" ht="12.75">
      <c r="B457" s="188"/>
      <c r="C457" s="188"/>
      <c r="D457" s="188"/>
      <c r="E457" s="188"/>
      <c r="F457" s="188"/>
      <c r="G457" s="188"/>
      <c r="H457" s="188"/>
    </row>
    <row r="458" spans="2:8" ht="12.75">
      <c r="B458" s="188"/>
      <c r="C458" s="188"/>
      <c r="D458" s="188"/>
      <c r="E458" s="188"/>
      <c r="F458" s="188"/>
      <c r="G458" s="188"/>
      <c r="H458" s="188"/>
    </row>
    <row r="459" spans="2:8" ht="12.75">
      <c r="B459" s="188"/>
      <c r="C459" s="188"/>
      <c r="D459" s="188"/>
      <c r="E459" s="188"/>
      <c r="F459" s="188"/>
      <c r="G459" s="188"/>
      <c r="H459" s="188"/>
    </row>
    <row r="460" spans="2:8" ht="12.75">
      <c r="B460" s="188"/>
      <c r="C460" s="188"/>
      <c r="D460" s="188"/>
      <c r="E460" s="188"/>
      <c r="F460" s="188"/>
      <c r="G460" s="188"/>
      <c r="H460" s="188"/>
    </row>
    <row r="461" spans="2:8" ht="12.75">
      <c r="B461" s="188"/>
      <c r="C461" s="188"/>
      <c r="D461" s="188"/>
      <c r="E461" s="188"/>
      <c r="F461" s="188"/>
      <c r="G461" s="188"/>
      <c r="H461" s="188"/>
    </row>
    <row r="462" spans="2:8" ht="12.75">
      <c r="B462" s="188"/>
      <c r="C462" s="188"/>
      <c r="D462" s="188"/>
      <c r="E462" s="188"/>
      <c r="F462" s="188"/>
      <c r="G462" s="188"/>
      <c r="H462" s="188"/>
    </row>
    <row r="463" spans="2:8" ht="12.75">
      <c r="B463" s="188"/>
      <c r="C463" s="188"/>
      <c r="D463" s="188"/>
      <c r="E463" s="188"/>
      <c r="F463" s="188"/>
      <c r="G463" s="188"/>
      <c r="H463" s="188"/>
    </row>
    <row r="464" spans="2:8" ht="12.75">
      <c r="B464" s="188"/>
      <c r="C464" s="188"/>
      <c r="D464" s="188"/>
      <c r="E464" s="188"/>
      <c r="F464" s="188"/>
      <c r="G464" s="188"/>
      <c r="H464" s="188"/>
    </row>
    <row r="465" spans="2:8" ht="12.75">
      <c r="B465" s="188"/>
      <c r="C465" s="188"/>
      <c r="D465" s="188"/>
      <c r="E465" s="188"/>
      <c r="F465" s="188"/>
      <c r="G465" s="188"/>
      <c r="H465" s="188"/>
    </row>
    <row r="466" spans="2:8" ht="12.75">
      <c r="B466" s="188"/>
      <c r="C466" s="188"/>
      <c r="D466" s="188"/>
      <c r="E466" s="188"/>
      <c r="F466" s="188"/>
      <c r="G466" s="188"/>
      <c r="H466" s="188"/>
    </row>
    <row r="467" spans="2:8" ht="12.75">
      <c r="B467" s="188"/>
      <c r="C467" s="188"/>
      <c r="D467" s="188"/>
      <c r="E467" s="188"/>
      <c r="F467" s="188"/>
      <c r="G467" s="188"/>
      <c r="H467" s="188"/>
    </row>
    <row r="468" spans="2:8" ht="12.75">
      <c r="B468" s="188"/>
      <c r="C468" s="188"/>
      <c r="D468" s="188"/>
      <c r="E468" s="188"/>
      <c r="F468" s="188"/>
      <c r="G468" s="188"/>
      <c r="H468" s="188"/>
    </row>
    <row r="469" spans="2:8" ht="12.75">
      <c r="B469" s="188"/>
      <c r="C469" s="188"/>
      <c r="D469" s="188"/>
      <c r="E469" s="188"/>
      <c r="F469" s="188"/>
      <c r="G469" s="188"/>
      <c r="H469" s="188"/>
    </row>
    <row r="470" spans="2:8" ht="12.75">
      <c r="B470" s="188"/>
      <c r="C470" s="188"/>
      <c r="D470" s="188"/>
      <c r="E470" s="188"/>
      <c r="F470" s="188"/>
      <c r="G470" s="188"/>
      <c r="H470" s="188"/>
    </row>
    <row r="471" spans="2:8" ht="12.75">
      <c r="B471" s="188"/>
      <c r="C471" s="188"/>
      <c r="D471" s="188"/>
      <c r="E471" s="188"/>
      <c r="F471" s="188"/>
      <c r="G471" s="188"/>
      <c r="H471" s="188"/>
    </row>
    <row r="472" spans="2:8" ht="12.75">
      <c r="B472" s="188"/>
      <c r="C472" s="188"/>
      <c r="D472" s="188"/>
      <c r="E472" s="188"/>
      <c r="F472" s="188"/>
      <c r="G472" s="188"/>
      <c r="H472" s="188"/>
    </row>
    <row r="473" spans="2:8" ht="12.75">
      <c r="B473" s="188"/>
      <c r="C473" s="188"/>
      <c r="D473" s="188"/>
      <c r="E473" s="188"/>
      <c r="F473" s="188"/>
      <c r="G473" s="188"/>
      <c r="H473" s="188"/>
    </row>
    <row r="474" spans="2:8" ht="12.75">
      <c r="B474" s="188"/>
      <c r="C474" s="188"/>
      <c r="D474" s="188"/>
      <c r="E474" s="188"/>
      <c r="F474" s="188"/>
      <c r="G474" s="188"/>
      <c r="H474" s="188"/>
    </row>
    <row r="475" spans="2:8" ht="12.75">
      <c r="B475" s="188"/>
      <c r="C475" s="188"/>
      <c r="D475" s="188"/>
      <c r="E475" s="188"/>
      <c r="F475" s="188"/>
      <c r="G475" s="188"/>
      <c r="H475" s="188"/>
    </row>
    <row r="476" spans="2:8" ht="12.75">
      <c r="B476" s="188"/>
      <c r="C476" s="188"/>
      <c r="D476" s="188"/>
      <c r="E476" s="188"/>
      <c r="F476" s="188"/>
      <c r="G476" s="188"/>
      <c r="H476" s="188"/>
    </row>
    <row r="477" spans="2:8" ht="12.75">
      <c r="B477" s="188"/>
      <c r="C477" s="188"/>
      <c r="D477" s="188"/>
      <c r="E477" s="188"/>
      <c r="F477" s="188"/>
      <c r="G477" s="188"/>
      <c r="H477" s="188"/>
    </row>
    <row r="478" spans="2:8" ht="12.75">
      <c r="B478" s="188"/>
      <c r="C478" s="188"/>
      <c r="D478" s="188"/>
      <c r="E478" s="188"/>
      <c r="F478" s="188"/>
      <c r="G478" s="188"/>
      <c r="H478" s="188"/>
    </row>
    <row r="479" spans="2:8" ht="12.75">
      <c r="B479" s="188"/>
      <c r="C479" s="188"/>
      <c r="D479" s="188"/>
      <c r="E479" s="188"/>
      <c r="F479" s="188"/>
      <c r="G479" s="188"/>
      <c r="H479" s="188"/>
    </row>
    <row r="480" spans="2:8" ht="12.75">
      <c r="B480" s="188"/>
      <c r="C480" s="188"/>
      <c r="D480" s="188"/>
      <c r="E480" s="188"/>
      <c r="F480" s="188"/>
      <c r="G480" s="188"/>
      <c r="H480" s="188"/>
    </row>
    <row r="481" spans="2:8" ht="12.75">
      <c r="B481" s="188"/>
      <c r="C481" s="188"/>
      <c r="D481" s="188"/>
      <c r="E481" s="188"/>
      <c r="F481" s="188"/>
      <c r="G481" s="188"/>
      <c r="H481" s="188"/>
    </row>
    <row r="482" spans="2:8" ht="12.75">
      <c r="B482" s="188"/>
      <c r="C482" s="188"/>
      <c r="D482" s="188"/>
      <c r="E482" s="188"/>
      <c r="F482" s="188"/>
      <c r="G482" s="188"/>
      <c r="H482" s="188"/>
    </row>
    <row r="483" spans="2:8" ht="12.75">
      <c r="B483" s="188"/>
      <c r="C483" s="188"/>
      <c r="D483" s="188"/>
      <c r="E483" s="188"/>
      <c r="F483" s="188"/>
      <c r="G483" s="188"/>
      <c r="H483" s="188"/>
    </row>
    <row r="484" spans="2:8" ht="12.75">
      <c r="B484" s="188"/>
      <c r="C484" s="188"/>
      <c r="D484" s="188"/>
      <c r="E484" s="188"/>
      <c r="F484" s="188"/>
      <c r="G484" s="188"/>
      <c r="H484" s="188"/>
    </row>
    <row r="485" spans="2:8" ht="12.75">
      <c r="B485" s="188"/>
      <c r="C485" s="188"/>
      <c r="D485" s="188"/>
      <c r="E485" s="188"/>
      <c r="F485" s="188"/>
      <c r="G485" s="188"/>
      <c r="H485" s="188"/>
    </row>
    <row r="486" spans="2:8" ht="12.75">
      <c r="B486" s="188"/>
      <c r="C486" s="188"/>
      <c r="D486" s="188"/>
      <c r="E486" s="188"/>
      <c r="F486" s="188"/>
      <c r="G486" s="188"/>
      <c r="H486" s="188"/>
    </row>
    <row r="487" spans="2:8" ht="12.75">
      <c r="B487" s="188"/>
      <c r="C487" s="188"/>
      <c r="D487" s="188"/>
      <c r="E487" s="188"/>
      <c r="F487" s="188"/>
      <c r="G487" s="188"/>
      <c r="H487" s="188"/>
    </row>
    <row r="488" spans="2:8" ht="12.75">
      <c r="B488" s="188"/>
      <c r="C488" s="188"/>
      <c r="D488" s="188"/>
      <c r="E488" s="188"/>
      <c r="F488" s="188"/>
      <c r="G488" s="188"/>
      <c r="H488" s="188"/>
    </row>
    <row r="489" spans="2:8" ht="12.75">
      <c r="B489" s="188"/>
      <c r="C489" s="188"/>
      <c r="D489" s="188"/>
      <c r="E489" s="188"/>
      <c r="F489" s="188"/>
      <c r="G489" s="188"/>
      <c r="H489" s="188"/>
    </row>
    <row r="490" spans="2:8" ht="12.75">
      <c r="B490" s="188"/>
      <c r="C490" s="188"/>
      <c r="D490" s="188"/>
      <c r="E490" s="188"/>
      <c r="F490" s="188"/>
      <c r="G490" s="188"/>
      <c r="H490" s="188"/>
    </row>
    <row r="491" spans="2:8" ht="12.75">
      <c r="B491" s="188"/>
      <c r="C491" s="188"/>
      <c r="D491" s="188"/>
      <c r="E491" s="188"/>
      <c r="F491" s="188"/>
      <c r="G491" s="188"/>
      <c r="H491" s="188"/>
    </row>
    <row r="492" spans="2:8" ht="12.75">
      <c r="B492" s="188"/>
      <c r="C492" s="188"/>
      <c r="D492" s="188"/>
      <c r="E492" s="188"/>
      <c r="F492" s="188"/>
      <c r="G492" s="188"/>
      <c r="H492" s="188"/>
    </row>
    <row r="493" spans="2:8" ht="12.75">
      <c r="B493" s="188"/>
      <c r="C493" s="188"/>
      <c r="D493" s="188"/>
      <c r="E493" s="188"/>
      <c r="F493" s="188"/>
      <c r="G493" s="188"/>
      <c r="H493" s="188"/>
    </row>
    <row r="494" spans="2:8" ht="12.75">
      <c r="B494" s="188"/>
      <c r="C494" s="188"/>
      <c r="D494" s="188"/>
      <c r="E494" s="188"/>
      <c r="F494" s="188"/>
      <c r="G494" s="188"/>
      <c r="H494" s="188"/>
    </row>
    <row r="495" spans="2:8" ht="12.75">
      <c r="B495" s="188"/>
      <c r="C495" s="188"/>
      <c r="D495" s="188"/>
      <c r="E495" s="188"/>
      <c r="F495" s="188"/>
      <c r="G495" s="188"/>
      <c r="H495" s="188"/>
    </row>
    <row r="496" spans="2:8" ht="12.75">
      <c r="B496" s="188"/>
      <c r="C496" s="188"/>
      <c r="D496" s="188"/>
      <c r="E496" s="188"/>
      <c r="F496" s="188"/>
      <c r="G496" s="188"/>
      <c r="H496" s="188"/>
    </row>
    <row r="497" spans="2:8" ht="12.75">
      <c r="B497" s="188"/>
      <c r="C497" s="188"/>
      <c r="D497" s="188"/>
      <c r="E497" s="188"/>
      <c r="F497" s="188"/>
      <c r="G497" s="188"/>
      <c r="H497" s="188"/>
    </row>
    <row r="498" spans="2:8" ht="12.75">
      <c r="B498" s="188"/>
      <c r="C498" s="188"/>
      <c r="D498" s="188"/>
      <c r="E498" s="188"/>
      <c r="F498" s="188"/>
      <c r="G498" s="188"/>
      <c r="H498" s="188"/>
    </row>
    <row r="499" spans="2:8" ht="12.75">
      <c r="B499" s="188"/>
      <c r="C499" s="188"/>
      <c r="D499" s="188"/>
      <c r="E499" s="188"/>
      <c r="F499" s="188"/>
      <c r="G499" s="188"/>
      <c r="H499" s="188"/>
    </row>
    <row r="500" spans="2:8" ht="12.75">
      <c r="B500" s="188"/>
      <c r="C500" s="188"/>
      <c r="D500" s="188"/>
      <c r="E500" s="188"/>
      <c r="F500" s="188"/>
      <c r="G500" s="188"/>
      <c r="H500" s="188"/>
    </row>
    <row r="501" spans="2:8" ht="12.75">
      <c r="B501" s="188"/>
      <c r="C501" s="188"/>
      <c r="D501" s="188"/>
      <c r="E501" s="188"/>
      <c r="F501" s="188"/>
      <c r="G501" s="188"/>
      <c r="H501" s="188"/>
    </row>
    <row r="502" spans="2:8" ht="12.75">
      <c r="B502" s="188"/>
      <c r="C502" s="188"/>
      <c r="D502" s="188"/>
      <c r="E502" s="188"/>
      <c r="F502" s="188"/>
      <c r="G502" s="188"/>
      <c r="H502" s="188"/>
    </row>
    <row r="503" spans="2:8" ht="12.75">
      <c r="B503" s="188"/>
      <c r="C503" s="188"/>
      <c r="D503" s="188"/>
      <c r="E503" s="188"/>
      <c r="F503" s="188"/>
      <c r="G503" s="188"/>
      <c r="H503" s="188"/>
    </row>
    <row r="504" spans="2:8" ht="12.75">
      <c r="B504" s="188"/>
      <c r="C504" s="188"/>
      <c r="D504" s="188"/>
      <c r="E504" s="188"/>
      <c r="F504" s="188"/>
      <c r="G504" s="188"/>
      <c r="H504" s="188"/>
    </row>
    <row r="505" spans="2:8" ht="12.75">
      <c r="B505" s="188"/>
      <c r="C505" s="188"/>
      <c r="D505" s="188"/>
      <c r="E505" s="188"/>
      <c r="F505" s="188"/>
      <c r="G505" s="188"/>
      <c r="H505" s="188"/>
    </row>
    <row r="506" spans="2:8" ht="12.75">
      <c r="B506" s="188"/>
      <c r="C506" s="188"/>
      <c r="D506" s="188"/>
      <c r="E506" s="188"/>
      <c r="F506" s="188"/>
      <c r="G506" s="188"/>
      <c r="H506" s="188"/>
    </row>
    <row r="507" spans="2:8" ht="12.75">
      <c r="B507" s="188"/>
      <c r="C507" s="188"/>
      <c r="D507" s="188"/>
      <c r="E507" s="188"/>
      <c r="F507" s="188"/>
      <c r="G507" s="188"/>
      <c r="H507" s="188"/>
    </row>
    <row r="508" spans="2:8" ht="12.75">
      <c r="B508" s="188"/>
      <c r="C508" s="188"/>
      <c r="D508" s="188"/>
      <c r="E508" s="188"/>
      <c r="F508" s="188"/>
      <c r="G508" s="188"/>
      <c r="H508" s="188"/>
    </row>
    <row r="509" spans="2:8" ht="12.75">
      <c r="B509" s="188"/>
      <c r="C509" s="188"/>
      <c r="D509" s="188"/>
      <c r="E509" s="188"/>
      <c r="F509" s="188"/>
      <c r="G509" s="188"/>
      <c r="H509" s="188"/>
    </row>
    <row r="510" spans="2:8" ht="12.75">
      <c r="B510" s="188"/>
      <c r="C510" s="188"/>
      <c r="D510" s="188"/>
      <c r="E510" s="188"/>
      <c r="F510" s="188"/>
      <c r="G510" s="188"/>
      <c r="H510" s="188"/>
    </row>
    <row r="511" spans="2:8" ht="12.75">
      <c r="B511" s="188"/>
      <c r="C511" s="188"/>
      <c r="D511" s="188"/>
      <c r="E511" s="188"/>
      <c r="F511" s="188"/>
      <c r="G511" s="188"/>
      <c r="H511" s="188"/>
    </row>
    <row r="512" spans="2:8" ht="12.75">
      <c r="B512" s="188"/>
      <c r="C512" s="188"/>
      <c r="D512" s="188"/>
      <c r="E512" s="188"/>
      <c r="F512" s="188"/>
      <c r="G512" s="188"/>
      <c r="H512" s="188"/>
    </row>
    <row r="513" spans="2:8" ht="12.75">
      <c r="B513" s="188"/>
      <c r="C513" s="188"/>
      <c r="D513" s="188"/>
      <c r="E513" s="188"/>
      <c r="F513" s="188"/>
      <c r="G513" s="188"/>
      <c r="H513" s="188"/>
    </row>
    <row r="514" spans="2:8" ht="12.75">
      <c r="B514" s="188"/>
      <c r="C514" s="188"/>
      <c r="D514" s="188"/>
      <c r="E514" s="188"/>
      <c r="F514" s="188"/>
      <c r="G514" s="188"/>
      <c r="H514" s="188"/>
    </row>
    <row r="515" spans="2:8" ht="12.75">
      <c r="B515" s="188"/>
      <c r="C515" s="188"/>
      <c r="D515" s="188"/>
      <c r="E515" s="188"/>
      <c r="F515" s="188"/>
      <c r="G515" s="188"/>
      <c r="H515" s="188"/>
    </row>
    <row r="516" spans="2:8" ht="12.75">
      <c r="B516" s="188"/>
      <c r="C516" s="188"/>
      <c r="D516" s="188"/>
      <c r="E516" s="188"/>
      <c r="F516" s="188"/>
      <c r="G516" s="188"/>
      <c r="H516" s="188"/>
    </row>
    <row r="517" spans="2:8" ht="12.75">
      <c r="B517" s="188"/>
      <c r="C517" s="188"/>
      <c r="D517" s="188"/>
      <c r="E517" s="188"/>
      <c r="F517" s="188"/>
      <c r="G517" s="188"/>
      <c r="H517" s="188"/>
    </row>
    <row r="518" spans="2:8" ht="12.75">
      <c r="B518" s="188"/>
      <c r="C518" s="188"/>
      <c r="D518" s="188"/>
      <c r="E518" s="188"/>
      <c r="F518" s="188"/>
      <c r="G518" s="188"/>
      <c r="H518" s="188"/>
    </row>
    <row r="519" spans="2:8" ht="12.75">
      <c r="B519" s="188"/>
      <c r="C519" s="188"/>
      <c r="D519" s="188"/>
      <c r="E519" s="188"/>
      <c r="F519" s="188"/>
      <c r="G519" s="188"/>
      <c r="H519" s="188"/>
    </row>
    <row r="520" spans="2:8" ht="12.75">
      <c r="B520" s="188"/>
      <c r="C520" s="188"/>
      <c r="D520" s="188"/>
      <c r="E520" s="188"/>
      <c r="F520" s="188"/>
      <c r="G520" s="188"/>
      <c r="H520" s="188"/>
    </row>
    <row r="521" spans="2:8" ht="12.75">
      <c r="B521" s="188"/>
      <c r="C521" s="188"/>
      <c r="D521" s="188"/>
      <c r="E521" s="188"/>
      <c r="F521" s="188"/>
      <c r="G521" s="188"/>
      <c r="H521" s="188"/>
    </row>
    <row r="522" spans="2:8" ht="12.75">
      <c r="B522" s="188"/>
      <c r="C522" s="188"/>
      <c r="D522" s="188"/>
      <c r="E522" s="188"/>
      <c r="F522" s="188"/>
      <c r="G522" s="188"/>
      <c r="H522" s="188"/>
    </row>
    <row r="523" spans="2:8" ht="12.75">
      <c r="B523" s="188"/>
      <c r="C523" s="188"/>
      <c r="D523" s="188"/>
      <c r="E523" s="188"/>
      <c r="F523" s="188"/>
      <c r="G523" s="188"/>
      <c r="H523" s="188"/>
    </row>
    <row r="524" spans="2:8" ht="12.75">
      <c r="B524" s="188"/>
      <c r="C524" s="188"/>
      <c r="D524" s="188"/>
      <c r="E524" s="188"/>
      <c r="F524" s="188"/>
      <c r="G524" s="188"/>
      <c r="H524" s="188"/>
    </row>
    <row r="525" spans="2:8" ht="12.75">
      <c r="B525" s="188"/>
      <c r="C525" s="188"/>
      <c r="D525" s="188"/>
      <c r="E525" s="188"/>
      <c r="F525" s="188"/>
      <c r="G525" s="188"/>
      <c r="H525" s="188"/>
    </row>
    <row r="526" spans="2:8" ht="12.75">
      <c r="B526" s="188"/>
      <c r="C526" s="188"/>
      <c r="D526" s="188"/>
      <c r="E526" s="188"/>
      <c r="F526" s="188"/>
      <c r="G526" s="188"/>
      <c r="H526" s="188"/>
    </row>
    <row r="527" spans="2:8" ht="12.75">
      <c r="B527" s="188"/>
      <c r="C527" s="188"/>
      <c r="D527" s="188"/>
      <c r="E527" s="188"/>
      <c r="F527" s="188"/>
      <c r="G527" s="188"/>
      <c r="H527" s="188"/>
    </row>
    <row r="528" spans="2:8" ht="12.75">
      <c r="B528" s="188"/>
      <c r="C528" s="188"/>
      <c r="D528" s="188"/>
      <c r="E528" s="188"/>
      <c r="F528" s="188"/>
      <c r="G528" s="188"/>
      <c r="H528" s="188"/>
    </row>
    <row r="529" spans="2:8" ht="12.75">
      <c r="B529" s="188"/>
      <c r="C529" s="188"/>
      <c r="D529" s="188"/>
      <c r="E529" s="188"/>
      <c r="F529" s="188"/>
      <c r="G529" s="188"/>
      <c r="H529" s="188"/>
    </row>
    <row r="530" spans="2:8" ht="12.75">
      <c r="B530" s="188"/>
      <c r="C530" s="188"/>
      <c r="D530" s="188"/>
      <c r="E530" s="188"/>
      <c r="F530" s="188"/>
      <c r="G530" s="188"/>
      <c r="H530" s="188"/>
    </row>
    <row r="531" spans="2:8" ht="12.75">
      <c r="B531" s="188"/>
      <c r="C531" s="188"/>
      <c r="D531" s="188"/>
      <c r="E531" s="188"/>
      <c r="F531" s="188"/>
      <c r="G531" s="188"/>
      <c r="H531" s="188"/>
    </row>
    <row r="532" spans="2:8" ht="12.75">
      <c r="B532" s="188"/>
      <c r="C532" s="188"/>
      <c r="D532" s="188"/>
      <c r="E532" s="188"/>
      <c r="F532" s="188"/>
      <c r="G532" s="188"/>
      <c r="H532" s="188"/>
    </row>
    <row r="533" spans="2:8" ht="12.75">
      <c r="B533" s="188"/>
      <c r="C533" s="188"/>
      <c r="D533" s="188"/>
      <c r="E533" s="188"/>
      <c r="F533" s="188"/>
      <c r="G533" s="188"/>
      <c r="H533" s="188"/>
    </row>
    <row r="534" spans="2:8" ht="12.75">
      <c r="B534" s="188"/>
      <c r="C534" s="188"/>
      <c r="D534" s="188"/>
      <c r="E534" s="188"/>
      <c r="F534" s="188"/>
      <c r="G534" s="188"/>
      <c r="H534" s="188"/>
    </row>
    <row r="535" spans="2:8" ht="12.75">
      <c r="B535" s="188"/>
      <c r="C535" s="188"/>
      <c r="D535" s="188"/>
      <c r="E535" s="188"/>
      <c r="F535" s="188"/>
      <c r="G535" s="188"/>
      <c r="H535" s="188"/>
    </row>
    <row r="536" spans="2:8" ht="12.75">
      <c r="B536" s="188"/>
      <c r="C536" s="188"/>
      <c r="D536" s="188"/>
      <c r="E536" s="188"/>
      <c r="F536" s="188"/>
      <c r="G536" s="188"/>
      <c r="H536" s="188"/>
    </row>
    <row r="537" spans="2:8" ht="12.75">
      <c r="B537" s="188"/>
      <c r="C537" s="188"/>
      <c r="D537" s="188"/>
      <c r="E537" s="188"/>
      <c r="F537" s="188"/>
      <c r="G537" s="188"/>
      <c r="H537" s="188"/>
    </row>
    <row r="538" spans="2:8" ht="12.75">
      <c r="B538" s="188"/>
      <c r="C538" s="188"/>
      <c r="D538" s="188"/>
      <c r="E538" s="188"/>
      <c r="F538" s="188"/>
      <c r="G538" s="188"/>
      <c r="H538" s="188"/>
    </row>
    <row r="539" spans="2:8" ht="12.75">
      <c r="B539" s="188"/>
      <c r="C539" s="188"/>
      <c r="D539" s="188"/>
      <c r="E539" s="188"/>
      <c r="F539" s="188"/>
      <c r="G539" s="188"/>
      <c r="H539" s="188"/>
    </row>
    <row r="540" spans="2:8" ht="12.75">
      <c r="B540" s="188"/>
      <c r="C540" s="188"/>
      <c r="D540" s="188"/>
      <c r="E540" s="188"/>
      <c r="F540" s="188"/>
      <c r="G540" s="188"/>
      <c r="H540" s="188"/>
    </row>
    <row r="541" spans="2:8" ht="12.75">
      <c r="B541" s="188"/>
      <c r="C541" s="188"/>
      <c r="D541" s="188"/>
      <c r="E541" s="188"/>
      <c r="F541" s="188"/>
      <c r="G541" s="188"/>
      <c r="H541" s="188"/>
    </row>
    <row r="542" spans="2:8" ht="12.75">
      <c r="B542" s="188"/>
      <c r="C542" s="188"/>
      <c r="D542" s="188"/>
      <c r="E542" s="188"/>
      <c r="F542" s="188"/>
      <c r="G542" s="188"/>
      <c r="H542" s="188"/>
    </row>
    <row r="543" spans="2:8" ht="12.75">
      <c r="B543" s="188"/>
      <c r="C543" s="188"/>
      <c r="D543" s="188"/>
      <c r="E543" s="188"/>
      <c r="F543" s="188"/>
      <c r="G543" s="188"/>
      <c r="H543" s="188"/>
    </row>
    <row r="544" spans="2:8" ht="12.75">
      <c r="B544" s="188"/>
      <c r="C544" s="188"/>
      <c r="D544" s="188"/>
      <c r="E544" s="188"/>
      <c r="F544" s="188"/>
      <c r="G544" s="188"/>
      <c r="H544" s="188"/>
    </row>
    <row r="545" spans="2:8" ht="12.75">
      <c r="B545" s="188"/>
      <c r="C545" s="188"/>
      <c r="D545" s="188"/>
      <c r="E545" s="188"/>
      <c r="F545" s="188"/>
      <c r="G545" s="188"/>
      <c r="H545" s="188"/>
    </row>
    <row r="546" spans="2:8" ht="12.75">
      <c r="B546" s="188"/>
      <c r="C546" s="188"/>
      <c r="D546" s="188"/>
      <c r="E546" s="188"/>
      <c r="F546" s="188"/>
      <c r="G546" s="188"/>
      <c r="H546" s="188"/>
    </row>
    <row r="547" spans="2:8" ht="12.75">
      <c r="B547" s="188"/>
      <c r="C547" s="188"/>
      <c r="D547" s="188"/>
      <c r="E547" s="188"/>
      <c r="F547" s="188"/>
      <c r="G547" s="188"/>
      <c r="H547" s="188"/>
    </row>
    <row r="548" spans="2:8" ht="12.75">
      <c r="B548" s="188"/>
      <c r="C548" s="188"/>
      <c r="D548" s="188"/>
      <c r="E548" s="188"/>
      <c r="F548" s="188"/>
      <c r="G548" s="188"/>
      <c r="H548" s="188"/>
    </row>
    <row r="549" spans="2:8" ht="12.75">
      <c r="B549" s="188"/>
      <c r="C549" s="188"/>
      <c r="D549" s="188"/>
      <c r="E549" s="188"/>
      <c r="F549" s="188"/>
      <c r="G549" s="188"/>
      <c r="H549" s="188"/>
    </row>
    <row r="550" spans="2:8" ht="12.75">
      <c r="B550" s="188"/>
      <c r="C550" s="188"/>
      <c r="D550" s="188"/>
      <c r="E550" s="188"/>
      <c r="F550" s="188"/>
      <c r="G550" s="188"/>
      <c r="H550" s="188"/>
    </row>
    <row r="551" spans="2:8" ht="12.75">
      <c r="B551" s="188"/>
      <c r="C551" s="188"/>
      <c r="D551" s="188"/>
      <c r="E551" s="188"/>
      <c r="F551" s="188"/>
      <c r="G551" s="188"/>
      <c r="H551" s="188"/>
    </row>
    <row r="552" spans="2:8" ht="12.75">
      <c r="B552" s="188"/>
      <c r="C552" s="188"/>
      <c r="D552" s="188"/>
      <c r="E552" s="188"/>
      <c r="F552" s="188"/>
      <c r="G552" s="188"/>
      <c r="H552" s="188"/>
    </row>
    <row r="553" spans="2:8" ht="12.75">
      <c r="B553" s="188"/>
      <c r="C553" s="188"/>
      <c r="D553" s="188"/>
      <c r="E553" s="188"/>
      <c r="F553" s="188"/>
      <c r="G553" s="188"/>
      <c r="H553" s="188"/>
    </row>
    <row r="554" spans="2:8" ht="12.75">
      <c r="B554" s="188"/>
      <c r="C554" s="188"/>
      <c r="D554" s="188"/>
      <c r="E554" s="188"/>
      <c r="F554" s="188"/>
      <c r="G554" s="188"/>
      <c r="H554" s="188"/>
    </row>
    <row r="555" spans="2:8" ht="12.75">
      <c r="B555" s="188"/>
      <c r="C555" s="188"/>
      <c r="D555" s="188"/>
      <c r="E555" s="188"/>
      <c r="F555" s="188"/>
      <c r="G555" s="188"/>
      <c r="H555" s="188"/>
    </row>
    <row r="556" spans="2:8" ht="12.75">
      <c r="B556" s="188"/>
      <c r="C556" s="188"/>
      <c r="D556" s="188"/>
      <c r="E556" s="188"/>
      <c r="F556" s="188"/>
      <c r="G556" s="188"/>
      <c r="H556" s="188"/>
    </row>
    <row r="557" spans="2:8" ht="12.75">
      <c r="B557" s="188"/>
      <c r="C557" s="188"/>
      <c r="D557" s="188"/>
      <c r="E557" s="188"/>
      <c r="F557" s="188"/>
      <c r="G557" s="188"/>
      <c r="H557" s="188"/>
    </row>
    <row r="558" spans="2:8" ht="12.75">
      <c r="B558" s="188"/>
      <c r="C558" s="188"/>
      <c r="D558" s="188"/>
      <c r="E558" s="188"/>
      <c r="F558" s="188"/>
      <c r="G558" s="188"/>
      <c r="H558" s="188"/>
    </row>
    <row r="559" spans="2:8" ht="12.75">
      <c r="B559" s="188"/>
      <c r="C559" s="188"/>
      <c r="D559" s="188"/>
      <c r="E559" s="188"/>
      <c r="F559" s="188"/>
      <c r="G559" s="188"/>
      <c r="H559" s="188"/>
    </row>
    <row r="560" spans="2:8" ht="12.75">
      <c r="B560" s="188"/>
      <c r="C560" s="188"/>
      <c r="D560" s="188"/>
      <c r="E560" s="188"/>
      <c r="F560" s="188"/>
      <c r="G560" s="188"/>
      <c r="H560" s="188"/>
    </row>
    <row r="561" spans="2:8" ht="12.75">
      <c r="B561" s="188"/>
      <c r="C561" s="188"/>
      <c r="D561" s="188"/>
      <c r="E561" s="188"/>
      <c r="F561" s="188"/>
      <c r="G561" s="188"/>
      <c r="H561" s="188"/>
    </row>
    <row r="562" spans="2:8" ht="12.75">
      <c r="B562" s="188"/>
      <c r="C562" s="188"/>
      <c r="D562" s="188"/>
      <c r="E562" s="188"/>
      <c r="F562" s="188"/>
      <c r="G562" s="188"/>
      <c r="H562" s="188"/>
    </row>
    <row r="563" spans="2:8" ht="12.75">
      <c r="B563" s="188"/>
      <c r="C563" s="188"/>
      <c r="D563" s="188"/>
      <c r="E563" s="188"/>
      <c r="F563" s="188"/>
      <c r="G563" s="188"/>
      <c r="H563" s="188"/>
    </row>
    <row r="564" spans="2:8" ht="12.75">
      <c r="B564" s="188"/>
      <c r="C564" s="188"/>
      <c r="D564" s="188"/>
      <c r="E564" s="188"/>
      <c r="F564" s="188"/>
      <c r="G564" s="188"/>
      <c r="H564" s="188"/>
    </row>
    <row r="565" spans="2:8" ht="12.75">
      <c r="B565" s="188"/>
      <c r="C565" s="188"/>
      <c r="D565" s="188"/>
      <c r="E565" s="188"/>
      <c r="F565" s="188"/>
      <c r="G565" s="188"/>
      <c r="H565" s="188"/>
    </row>
    <row r="566" spans="2:8" ht="12.75">
      <c r="B566" s="188"/>
      <c r="C566" s="188"/>
      <c r="D566" s="188"/>
      <c r="E566" s="188"/>
      <c r="F566" s="188"/>
      <c r="G566" s="188"/>
      <c r="H566" s="188"/>
    </row>
    <row r="567" spans="2:8" ht="12.75">
      <c r="B567" s="188"/>
      <c r="C567" s="188"/>
      <c r="D567" s="188"/>
      <c r="E567" s="188"/>
      <c r="F567" s="188"/>
      <c r="G567" s="188"/>
      <c r="H567" s="188"/>
    </row>
    <row r="568" spans="2:8" ht="12.75">
      <c r="B568" s="188"/>
      <c r="C568" s="188"/>
      <c r="D568" s="188"/>
      <c r="E568" s="188"/>
      <c r="F568" s="188"/>
      <c r="G568" s="188"/>
      <c r="H568" s="188"/>
    </row>
    <row r="569" spans="2:8" ht="12.75">
      <c r="B569" s="188"/>
      <c r="C569" s="188"/>
      <c r="D569" s="188"/>
      <c r="E569" s="188"/>
      <c r="F569" s="188"/>
      <c r="G569" s="188"/>
      <c r="H569" s="188"/>
    </row>
    <row r="570" spans="2:8" ht="12.75">
      <c r="B570" s="188"/>
      <c r="C570" s="188"/>
      <c r="D570" s="188"/>
      <c r="E570" s="188"/>
      <c r="F570" s="188"/>
      <c r="G570" s="188"/>
      <c r="H570" s="188"/>
    </row>
    <row r="571" spans="2:8" ht="12.75">
      <c r="B571" s="188"/>
      <c r="C571" s="188"/>
      <c r="D571" s="188"/>
      <c r="E571" s="188"/>
      <c r="F571" s="188"/>
      <c r="G571" s="188"/>
      <c r="H571" s="188"/>
    </row>
    <row r="572" spans="2:8" ht="12.75">
      <c r="B572" s="188"/>
      <c r="C572" s="188"/>
      <c r="D572" s="188"/>
      <c r="E572" s="188"/>
      <c r="F572" s="188"/>
      <c r="G572" s="188"/>
      <c r="H572" s="188"/>
    </row>
    <row r="573" spans="2:8" ht="12.75">
      <c r="B573" s="188"/>
      <c r="C573" s="188"/>
      <c r="D573" s="188"/>
      <c r="E573" s="188"/>
      <c r="F573" s="188"/>
      <c r="G573" s="188"/>
      <c r="H573" s="188"/>
    </row>
    <row r="574" spans="2:8" ht="12.75">
      <c r="B574" s="188"/>
      <c r="C574" s="188"/>
      <c r="D574" s="188"/>
      <c r="E574" s="188"/>
      <c r="F574" s="188"/>
      <c r="G574" s="188"/>
      <c r="H574" s="188"/>
    </row>
    <row r="575" spans="2:8" ht="12.75">
      <c r="B575" s="188"/>
      <c r="C575" s="188"/>
      <c r="D575" s="188"/>
      <c r="E575" s="188"/>
      <c r="F575" s="188"/>
      <c r="G575" s="188"/>
      <c r="H575" s="188"/>
    </row>
    <row r="576" spans="2:8" ht="12.75">
      <c r="B576" s="188"/>
      <c r="C576" s="188"/>
      <c r="D576" s="188"/>
      <c r="E576" s="188"/>
      <c r="F576" s="188"/>
      <c r="G576" s="188"/>
      <c r="H576" s="188"/>
    </row>
    <row r="577" spans="2:8" ht="12.75">
      <c r="B577" s="188"/>
      <c r="C577" s="188"/>
      <c r="D577" s="188"/>
      <c r="E577" s="188"/>
      <c r="F577" s="188"/>
      <c r="G577" s="188"/>
      <c r="H577" s="188"/>
    </row>
    <row r="578" spans="2:8" ht="12.75">
      <c r="B578" s="188"/>
      <c r="C578" s="188"/>
      <c r="D578" s="188"/>
      <c r="E578" s="188"/>
      <c r="F578" s="188"/>
      <c r="G578" s="188"/>
      <c r="H578" s="188"/>
    </row>
    <row r="579" spans="2:8" ht="12.75">
      <c r="B579" s="188"/>
      <c r="C579" s="188"/>
      <c r="D579" s="188"/>
      <c r="E579" s="188"/>
      <c r="F579" s="188"/>
      <c r="G579" s="188"/>
      <c r="H579" s="188"/>
    </row>
    <row r="580" spans="2:8" ht="12.75">
      <c r="B580" s="188"/>
      <c r="C580" s="188"/>
      <c r="D580" s="188"/>
      <c r="E580" s="188"/>
      <c r="F580" s="188"/>
      <c r="G580" s="188"/>
      <c r="H580" s="188"/>
    </row>
    <row r="581" spans="2:8" ht="12.75">
      <c r="B581" s="188"/>
      <c r="C581" s="188"/>
      <c r="D581" s="188"/>
      <c r="E581" s="188"/>
      <c r="F581" s="188"/>
      <c r="G581" s="188"/>
      <c r="H581" s="188"/>
    </row>
    <row r="582" spans="2:8" ht="12.75">
      <c r="B582" s="188"/>
      <c r="C582" s="188"/>
      <c r="D582" s="188"/>
      <c r="E582" s="188"/>
      <c r="F582" s="188"/>
      <c r="G582" s="188"/>
      <c r="H582" s="188"/>
    </row>
    <row r="583" spans="2:8" ht="12.75">
      <c r="B583" s="188"/>
      <c r="C583" s="188"/>
      <c r="D583" s="188"/>
      <c r="E583" s="188"/>
      <c r="F583" s="188"/>
      <c r="G583" s="188"/>
      <c r="H583" s="188"/>
    </row>
    <row r="584" spans="2:8" ht="12.75">
      <c r="B584" s="188"/>
      <c r="C584" s="188"/>
      <c r="D584" s="188"/>
      <c r="E584" s="188"/>
      <c r="F584" s="188"/>
      <c r="G584" s="188"/>
      <c r="H584" s="188"/>
    </row>
    <row r="585" spans="2:8" ht="12.75">
      <c r="B585" s="188"/>
      <c r="C585" s="188"/>
      <c r="D585" s="188"/>
      <c r="E585" s="188"/>
      <c r="F585" s="188"/>
      <c r="G585" s="188"/>
      <c r="H585" s="188"/>
    </row>
    <row r="586" spans="2:8" ht="12.75">
      <c r="B586" s="188"/>
      <c r="C586" s="188"/>
      <c r="D586" s="188"/>
      <c r="E586" s="188"/>
      <c r="F586" s="188"/>
      <c r="G586" s="188"/>
      <c r="H586" s="188"/>
    </row>
    <row r="587" spans="2:8" ht="12.75">
      <c r="B587" s="188"/>
      <c r="C587" s="188"/>
      <c r="D587" s="188"/>
      <c r="E587" s="188"/>
      <c r="F587" s="188"/>
      <c r="G587" s="188"/>
      <c r="H587" s="188"/>
    </row>
    <row r="588" spans="2:8" ht="12.75">
      <c r="B588" s="188"/>
      <c r="C588" s="188"/>
      <c r="D588" s="188"/>
      <c r="E588" s="188"/>
      <c r="F588" s="188"/>
      <c r="G588" s="188"/>
      <c r="H588" s="188"/>
    </row>
    <row r="589" spans="2:8" ht="12.75">
      <c r="B589" s="188"/>
      <c r="C589" s="188"/>
      <c r="D589" s="188"/>
      <c r="E589" s="188"/>
      <c r="F589" s="188"/>
      <c r="G589" s="188"/>
      <c r="H589" s="188"/>
    </row>
    <row r="590" spans="2:8" ht="12.75">
      <c r="B590" s="188"/>
      <c r="C590" s="188"/>
      <c r="D590" s="188"/>
      <c r="E590" s="188"/>
      <c r="F590" s="188"/>
      <c r="G590" s="188"/>
      <c r="H590" s="188"/>
    </row>
    <row r="591" spans="2:8" ht="12.75">
      <c r="B591" s="188"/>
      <c r="C591" s="188"/>
      <c r="D591" s="188"/>
      <c r="E591" s="188"/>
      <c r="F591" s="188"/>
      <c r="G591" s="188"/>
      <c r="H591" s="188"/>
    </row>
    <row r="592" spans="2:8" ht="12.75">
      <c r="B592" s="188"/>
      <c r="C592" s="188"/>
      <c r="D592" s="188"/>
      <c r="E592" s="188"/>
      <c r="F592" s="188"/>
      <c r="G592" s="188"/>
      <c r="H592" s="188"/>
    </row>
    <row r="593" spans="2:8" ht="12.75">
      <c r="B593" s="188"/>
      <c r="C593" s="188"/>
      <c r="D593" s="188"/>
      <c r="E593" s="188"/>
      <c r="F593" s="188"/>
      <c r="G593" s="188"/>
      <c r="H593" s="188"/>
    </row>
    <row r="594" spans="2:8" ht="12.75">
      <c r="B594" s="188"/>
      <c r="C594" s="188"/>
      <c r="D594" s="188"/>
      <c r="E594" s="188"/>
      <c r="F594" s="188"/>
      <c r="G594" s="188"/>
      <c r="H594" s="188"/>
    </row>
    <row r="595" spans="2:8" ht="12.75">
      <c r="B595" s="188"/>
      <c r="C595" s="188"/>
      <c r="D595" s="188"/>
      <c r="E595" s="188"/>
      <c r="F595" s="188"/>
      <c r="G595" s="188"/>
      <c r="H595" s="188"/>
    </row>
    <row r="596" spans="2:8" ht="12.75">
      <c r="B596" s="188"/>
      <c r="C596" s="188"/>
      <c r="D596" s="188"/>
      <c r="E596" s="188"/>
      <c r="F596" s="188"/>
      <c r="G596" s="188"/>
      <c r="H596" s="188"/>
    </row>
    <row r="597" spans="2:8" ht="12.75">
      <c r="B597" s="188"/>
      <c r="C597" s="188"/>
      <c r="D597" s="188"/>
      <c r="E597" s="188"/>
      <c r="F597" s="188"/>
      <c r="G597" s="188"/>
      <c r="H597" s="188"/>
    </row>
    <row r="598" spans="2:8" ht="12.75">
      <c r="B598" s="188"/>
      <c r="C598" s="188"/>
      <c r="D598" s="188"/>
      <c r="E598" s="188"/>
      <c r="F598" s="188"/>
      <c r="G598" s="188"/>
      <c r="H598" s="188"/>
    </row>
    <row r="599" spans="2:8" ht="12.75">
      <c r="B599" s="188"/>
      <c r="C599" s="188"/>
      <c r="D599" s="188"/>
      <c r="E599" s="188"/>
      <c r="F599" s="188"/>
      <c r="G599" s="188"/>
      <c r="H599" s="188"/>
    </row>
    <row r="600" spans="2:8" ht="12.75">
      <c r="B600" s="188"/>
      <c r="C600" s="188"/>
      <c r="D600" s="188"/>
      <c r="E600" s="188"/>
      <c r="F600" s="188"/>
      <c r="G600" s="188"/>
      <c r="H600" s="188"/>
    </row>
    <row r="601" spans="2:8" ht="12.75">
      <c r="B601" s="188"/>
      <c r="C601" s="188"/>
      <c r="D601" s="188"/>
      <c r="E601" s="188"/>
      <c r="F601" s="188"/>
      <c r="G601" s="188"/>
      <c r="H601" s="188"/>
    </row>
    <row r="602" spans="2:8" ht="12.75">
      <c r="B602" s="188"/>
      <c r="C602" s="188"/>
      <c r="D602" s="188"/>
      <c r="E602" s="188"/>
      <c r="F602" s="188"/>
      <c r="G602" s="188"/>
      <c r="H602" s="188"/>
    </row>
    <row r="603" spans="2:8" ht="12.75">
      <c r="B603" s="188"/>
      <c r="C603" s="188"/>
      <c r="D603" s="188"/>
      <c r="E603" s="188"/>
      <c r="F603" s="188"/>
      <c r="G603" s="188"/>
      <c r="H603" s="188"/>
    </row>
    <row r="604" spans="2:8" ht="12.75">
      <c r="B604" s="188"/>
      <c r="C604" s="188"/>
      <c r="D604" s="188"/>
      <c r="E604" s="188"/>
      <c r="F604" s="188"/>
      <c r="G604" s="188"/>
      <c r="H604" s="188"/>
    </row>
    <row r="605" spans="2:8" ht="12.75">
      <c r="B605" s="188"/>
      <c r="C605" s="188"/>
      <c r="D605" s="188"/>
      <c r="E605" s="188"/>
      <c r="F605" s="188"/>
      <c r="G605" s="188"/>
      <c r="H605" s="188"/>
    </row>
    <row r="606" spans="2:8" ht="12.75">
      <c r="B606" s="188"/>
      <c r="C606" s="188"/>
      <c r="D606" s="188"/>
      <c r="E606" s="188"/>
      <c r="F606" s="188"/>
      <c r="G606" s="188"/>
      <c r="H606" s="188"/>
    </row>
    <row r="607" spans="2:8" ht="12.75">
      <c r="B607" s="188"/>
      <c r="C607" s="188"/>
      <c r="D607" s="188"/>
      <c r="E607" s="188"/>
      <c r="F607" s="188"/>
      <c r="G607" s="188"/>
      <c r="H607" s="188"/>
    </row>
    <row r="608" spans="2:8" ht="12.75">
      <c r="B608" s="188"/>
      <c r="C608" s="188"/>
      <c r="D608" s="188"/>
      <c r="E608" s="188"/>
      <c r="F608" s="188"/>
      <c r="G608" s="188"/>
      <c r="H608" s="188"/>
    </row>
    <row r="609" spans="2:8" ht="12.75">
      <c r="B609" s="188"/>
      <c r="C609" s="188"/>
      <c r="D609" s="188"/>
      <c r="E609" s="188"/>
      <c r="F609" s="188"/>
      <c r="G609" s="188"/>
      <c r="H609" s="188"/>
    </row>
    <row r="610" spans="2:8" ht="12.75">
      <c r="B610" s="188"/>
      <c r="C610" s="188"/>
      <c r="D610" s="188"/>
      <c r="E610" s="188"/>
      <c r="F610" s="188"/>
      <c r="G610" s="188"/>
      <c r="H610" s="188"/>
    </row>
    <row r="611" spans="2:8" ht="12.75">
      <c r="B611" s="188"/>
      <c r="C611" s="188"/>
      <c r="D611" s="188"/>
      <c r="E611" s="188"/>
      <c r="F611" s="188"/>
      <c r="G611" s="188"/>
      <c r="H611" s="188"/>
    </row>
    <row r="612" spans="2:8" ht="12.75">
      <c r="B612" s="188"/>
      <c r="C612" s="188"/>
      <c r="D612" s="188"/>
      <c r="E612" s="188"/>
      <c r="F612" s="188"/>
      <c r="G612" s="188"/>
      <c r="H612" s="188"/>
    </row>
    <row r="613" spans="2:8" ht="12.75">
      <c r="B613" s="188"/>
      <c r="C613" s="188"/>
      <c r="D613" s="188"/>
      <c r="E613" s="188"/>
      <c r="F613" s="188"/>
      <c r="G613" s="188"/>
      <c r="H613" s="188"/>
    </row>
    <row r="614" spans="2:8" ht="12.75">
      <c r="B614" s="188"/>
      <c r="C614" s="188"/>
      <c r="D614" s="188"/>
      <c r="E614" s="188"/>
      <c r="F614" s="188"/>
      <c r="G614" s="188"/>
      <c r="H614" s="188"/>
    </row>
    <row r="615" spans="2:8" ht="12.75">
      <c r="B615" s="188"/>
      <c r="C615" s="188"/>
      <c r="D615" s="188"/>
      <c r="E615" s="188"/>
      <c r="F615" s="188"/>
      <c r="G615" s="188"/>
      <c r="H615" s="188"/>
    </row>
    <row r="616" spans="2:8" ht="12.75">
      <c r="B616" s="188"/>
      <c r="C616" s="188"/>
      <c r="D616" s="188"/>
      <c r="E616" s="188"/>
      <c r="F616" s="188"/>
      <c r="G616" s="188"/>
      <c r="H616" s="188"/>
    </row>
    <row r="617" spans="2:8" ht="12.75">
      <c r="B617" s="188"/>
      <c r="C617" s="188"/>
      <c r="D617" s="188"/>
      <c r="E617" s="188"/>
      <c r="F617" s="188"/>
      <c r="G617" s="188"/>
      <c r="H617" s="188"/>
    </row>
    <row r="618" spans="2:8" ht="12.75">
      <c r="B618" s="188"/>
      <c r="C618" s="188"/>
      <c r="D618" s="188"/>
      <c r="E618" s="188"/>
      <c r="F618" s="188"/>
      <c r="G618" s="188"/>
      <c r="H618" s="188"/>
    </row>
    <row r="619" spans="2:8" ht="12.75">
      <c r="B619" s="188"/>
      <c r="C619" s="188"/>
      <c r="D619" s="188"/>
      <c r="E619" s="188"/>
      <c r="F619" s="188"/>
      <c r="G619" s="188"/>
      <c r="H619" s="188"/>
    </row>
    <row r="620" spans="2:8" ht="12.75">
      <c r="B620" s="188"/>
      <c r="C620" s="188"/>
      <c r="D620" s="188"/>
      <c r="E620" s="188"/>
      <c r="F620" s="188"/>
      <c r="G620" s="188"/>
      <c r="H620" s="188"/>
    </row>
    <row r="621" spans="2:8" ht="12.75">
      <c r="B621" s="188"/>
      <c r="C621" s="188"/>
      <c r="D621" s="188"/>
      <c r="E621" s="188"/>
      <c r="F621" s="188"/>
      <c r="G621" s="188"/>
      <c r="H621" s="188"/>
    </row>
    <row r="622" spans="2:8" ht="12.75">
      <c r="B622" s="188"/>
      <c r="C622" s="188"/>
      <c r="D622" s="188"/>
      <c r="E622" s="188"/>
      <c r="F622" s="188"/>
      <c r="G622" s="188"/>
      <c r="H622" s="188"/>
    </row>
    <row r="623" spans="2:8" ht="12.75">
      <c r="B623" s="188"/>
      <c r="C623" s="188"/>
      <c r="D623" s="188"/>
      <c r="E623" s="188"/>
      <c r="F623" s="188"/>
      <c r="G623" s="188"/>
      <c r="H623" s="188"/>
    </row>
    <row r="624" spans="2:8" ht="12.75">
      <c r="B624" s="188"/>
      <c r="C624" s="188"/>
      <c r="D624" s="188"/>
      <c r="E624" s="188"/>
      <c r="F624" s="188"/>
      <c r="G624" s="188"/>
      <c r="H624" s="188"/>
    </row>
    <row r="625" spans="2:8" ht="12.75">
      <c r="B625" s="188"/>
      <c r="C625" s="188"/>
      <c r="D625" s="188"/>
      <c r="E625" s="188"/>
      <c r="F625" s="188"/>
      <c r="G625" s="188"/>
      <c r="H625" s="188"/>
    </row>
    <row r="626" spans="2:8" ht="12.75">
      <c r="B626" s="188"/>
      <c r="C626" s="188"/>
      <c r="D626" s="188"/>
      <c r="E626" s="188"/>
      <c r="F626" s="188"/>
      <c r="G626" s="188"/>
      <c r="H626" s="188"/>
    </row>
    <row r="627" spans="2:8" ht="12.75">
      <c r="B627" s="188"/>
      <c r="C627" s="188"/>
      <c r="D627" s="188"/>
      <c r="E627" s="188"/>
      <c r="F627" s="188"/>
      <c r="G627" s="188"/>
      <c r="H627" s="188"/>
    </row>
    <row r="628" spans="2:8" ht="12.75">
      <c r="B628" s="188"/>
      <c r="C628" s="188"/>
      <c r="D628" s="188"/>
      <c r="E628" s="188"/>
      <c r="F628" s="188"/>
      <c r="G628" s="188"/>
      <c r="H628" s="188"/>
    </row>
    <row r="629" spans="2:8" ht="12.75">
      <c r="B629" s="188"/>
      <c r="C629" s="188"/>
      <c r="D629" s="188"/>
      <c r="E629" s="188"/>
      <c r="F629" s="188"/>
      <c r="G629" s="188"/>
      <c r="H629" s="188"/>
    </row>
    <row r="630" spans="2:8" ht="12.75">
      <c r="B630" s="188"/>
      <c r="C630" s="188"/>
      <c r="D630" s="188"/>
      <c r="E630" s="188"/>
      <c r="F630" s="188"/>
      <c r="G630" s="188"/>
      <c r="H630" s="188"/>
    </row>
    <row r="631" spans="2:8" ht="12.75">
      <c r="B631" s="188"/>
      <c r="C631" s="188"/>
      <c r="D631" s="188"/>
      <c r="E631" s="188"/>
      <c r="F631" s="188"/>
      <c r="G631" s="188"/>
      <c r="H631" s="188"/>
    </row>
    <row r="632" spans="2:8" ht="12.75">
      <c r="B632" s="188"/>
      <c r="C632" s="188"/>
      <c r="D632" s="188"/>
      <c r="E632" s="188"/>
      <c r="F632" s="188"/>
      <c r="G632" s="188"/>
      <c r="H632" s="188"/>
    </row>
    <row r="633" spans="2:8" ht="12.75">
      <c r="B633" s="188"/>
      <c r="C633" s="188"/>
      <c r="D633" s="188"/>
      <c r="E633" s="188"/>
      <c r="F633" s="188"/>
      <c r="G633" s="188"/>
      <c r="H633" s="188"/>
    </row>
    <row r="634" spans="2:8" ht="12.75">
      <c r="B634" s="188"/>
      <c r="C634" s="188"/>
      <c r="D634" s="188"/>
      <c r="E634" s="188"/>
      <c r="F634" s="188"/>
      <c r="G634" s="188"/>
      <c r="H634" s="188"/>
    </row>
    <row r="635" spans="2:8" ht="12.75">
      <c r="B635" s="188"/>
      <c r="C635" s="188"/>
      <c r="D635" s="188"/>
      <c r="E635" s="188"/>
      <c r="F635" s="188"/>
      <c r="G635" s="188"/>
      <c r="H635" s="188"/>
    </row>
    <row r="636" spans="2:8" ht="12.75">
      <c r="B636" s="188"/>
      <c r="C636" s="188"/>
      <c r="D636" s="188"/>
      <c r="E636" s="188"/>
      <c r="F636" s="188"/>
      <c r="G636" s="188"/>
      <c r="H636" s="188"/>
    </row>
    <row r="637" spans="2:8" ht="12.75">
      <c r="B637" s="188"/>
      <c r="C637" s="188"/>
      <c r="D637" s="188"/>
      <c r="E637" s="188"/>
      <c r="F637" s="188"/>
      <c r="G637" s="188"/>
      <c r="H637" s="188"/>
    </row>
    <row r="638" spans="2:8" ht="12.75">
      <c r="B638" s="188"/>
      <c r="C638" s="188"/>
      <c r="D638" s="188"/>
      <c r="E638" s="188"/>
      <c r="F638" s="188"/>
      <c r="G638" s="188"/>
      <c r="H638" s="188"/>
    </row>
    <row r="639" spans="2:8" ht="12.75">
      <c r="B639" s="188"/>
      <c r="C639" s="188"/>
      <c r="D639" s="188"/>
      <c r="E639" s="188"/>
      <c r="F639" s="188"/>
      <c r="G639" s="188"/>
      <c r="H639" s="188"/>
    </row>
    <row r="640" spans="2:8" ht="12.75">
      <c r="B640" s="188"/>
      <c r="C640" s="188"/>
      <c r="D640" s="188"/>
      <c r="E640" s="188"/>
      <c r="F640" s="188"/>
      <c r="G640" s="188"/>
      <c r="H640" s="188"/>
    </row>
    <row r="641" spans="2:8" ht="12.75">
      <c r="B641" s="188"/>
      <c r="C641" s="188"/>
      <c r="D641" s="188"/>
      <c r="E641" s="188"/>
      <c r="F641" s="188"/>
      <c r="G641" s="188"/>
      <c r="H641" s="188"/>
    </row>
    <row r="642" spans="2:8" ht="12.75">
      <c r="B642" s="188"/>
      <c r="C642" s="188"/>
      <c r="D642" s="188"/>
      <c r="E642" s="188"/>
      <c r="F642" s="188"/>
      <c r="G642" s="188"/>
      <c r="H642" s="188"/>
    </row>
    <row r="643" spans="2:8" ht="12.75">
      <c r="B643" s="188"/>
      <c r="C643" s="188"/>
      <c r="D643" s="188"/>
      <c r="E643" s="188"/>
      <c r="F643" s="188"/>
      <c r="G643" s="188"/>
      <c r="H643" s="188"/>
    </row>
    <row r="644" spans="2:8" ht="12.75">
      <c r="B644" s="188"/>
      <c r="C644" s="188"/>
      <c r="D644" s="188"/>
      <c r="E644" s="188"/>
      <c r="F644" s="188"/>
      <c r="G644" s="188"/>
      <c r="H644" s="188"/>
    </row>
    <row r="645" spans="2:8" ht="12.75">
      <c r="B645" s="188"/>
      <c r="C645" s="188"/>
      <c r="D645" s="188"/>
      <c r="E645" s="188"/>
      <c r="F645" s="188"/>
      <c r="G645" s="188"/>
      <c r="H645" s="188"/>
    </row>
    <row r="646" spans="2:8" ht="12.75">
      <c r="B646" s="188"/>
      <c r="C646" s="188"/>
      <c r="D646" s="188"/>
      <c r="E646" s="188"/>
      <c r="F646" s="188"/>
      <c r="G646" s="188"/>
      <c r="H646" s="188"/>
    </row>
    <row r="647" spans="2:8" ht="12.75">
      <c r="B647" s="188"/>
      <c r="C647" s="188"/>
      <c r="D647" s="188"/>
      <c r="E647" s="188"/>
      <c r="F647" s="188"/>
      <c r="G647" s="188"/>
      <c r="H647" s="188"/>
    </row>
    <row r="648" spans="2:8" ht="12.75">
      <c r="B648" s="188"/>
      <c r="C648" s="188"/>
      <c r="D648" s="188"/>
      <c r="E648" s="188"/>
      <c r="F648" s="188"/>
      <c r="G648" s="188"/>
      <c r="H648" s="188"/>
    </row>
    <row r="649" spans="2:8" ht="12.75">
      <c r="B649" s="188"/>
      <c r="C649" s="188"/>
      <c r="D649" s="188"/>
      <c r="E649" s="188"/>
      <c r="F649" s="188"/>
      <c r="G649" s="188"/>
      <c r="H649" s="188"/>
    </row>
    <row r="650" spans="2:8" ht="12.75">
      <c r="B650" s="188"/>
      <c r="C650" s="188"/>
      <c r="D650" s="188"/>
      <c r="E650" s="188"/>
      <c r="F650" s="188"/>
      <c r="G650" s="188"/>
      <c r="H650" s="188"/>
    </row>
    <row r="651" spans="2:8" ht="12.75">
      <c r="B651" s="188"/>
      <c r="C651" s="188"/>
      <c r="D651" s="188"/>
      <c r="E651" s="188"/>
      <c r="F651" s="188"/>
      <c r="G651" s="188"/>
      <c r="H651" s="188"/>
    </row>
    <row r="652" spans="2:8" ht="12.75">
      <c r="B652" s="188"/>
      <c r="C652" s="188"/>
      <c r="D652" s="188"/>
      <c r="E652" s="188"/>
      <c r="F652" s="188"/>
      <c r="G652" s="188"/>
      <c r="H652" s="188"/>
    </row>
    <row r="653" spans="2:8" ht="12.75">
      <c r="B653" s="188"/>
      <c r="C653" s="188"/>
      <c r="D653" s="188"/>
      <c r="E653" s="188"/>
      <c r="F653" s="188"/>
      <c r="G653" s="188"/>
      <c r="H653" s="188"/>
    </row>
    <row r="654" spans="2:8" ht="12.75">
      <c r="B654" s="188"/>
      <c r="C654" s="188"/>
      <c r="D654" s="188"/>
      <c r="E654" s="188"/>
      <c r="F654" s="188"/>
      <c r="G654" s="188"/>
      <c r="H654" s="188"/>
    </row>
    <row r="655" spans="2:8" ht="12.75">
      <c r="B655" s="188"/>
      <c r="C655" s="188"/>
      <c r="D655" s="188"/>
      <c r="E655" s="188"/>
      <c r="F655" s="188"/>
      <c r="G655" s="188"/>
      <c r="H655" s="188"/>
    </row>
    <row r="656" spans="2:8" ht="12.75">
      <c r="B656" s="188"/>
      <c r="C656" s="188"/>
      <c r="D656" s="188"/>
      <c r="E656" s="188"/>
      <c r="F656" s="188"/>
      <c r="G656" s="188"/>
      <c r="H656" s="188"/>
    </row>
    <row r="657" spans="2:8" ht="12.75">
      <c r="B657" s="188"/>
      <c r="C657" s="188"/>
      <c r="D657" s="188"/>
      <c r="E657" s="188"/>
      <c r="F657" s="188"/>
      <c r="G657" s="188"/>
      <c r="H657" s="188"/>
    </row>
    <row r="658" spans="2:8" ht="12.75">
      <c r="B658" s="188"/>
      <c r="C658" s="188"/>
      <c r="D658" s="188"/>
      <c r="E658" s="188"/>
      <c r="F658" s="188"/>
      <c r="G658" s="188"/>
      <c r="H658" s="188"/>
    </row>
    <row r="659" spans="2:8" ht="12.75">
      <c r="B659" s="188"/>
      <c r="C659" s="188"/>
      <c r="D659" s="188"/>
      <c r="E659" s="188"/>
      <c r="F659" s="188"/>
      <c r="G659" s="188"/>
      <c r="H659" s="188"/>
    </row>
    <row r="660" spans="2:8" ht="12.75">
      <c r="B660" s="188"/>
      <c r="C660" s="188"/>
      <c r="D660" s="188"/>
      <c r="E660" s="188"/>
      <c r="F660" s="188"/>
      <c r="G660" s="188"/>
      <c r="H660" s="188"/>
    </row>
    <row r="661" spans="2:8" ht="12.75">
      <c r="B661" s="188"/>
      <c r="C661" s="188"/>
      <c r="D661" s="188"/>
      <c r="E661" s="188"/>
      <c r="F661" s="188"/>
      <c r="G661" s="188"/>
      <c r="H661" s="188"/>
    </row>
    <row r="662" spans="2:8" ht="12.75">
      <c r="B662" s="188"/>
      <c r="C662" s="188"/>
      <c r="D662" s="188"/>
      <c r="E662" s="188"/>
      <c r="F662" s="188"/>
      <c r="G662" s="188"/>
      <c r="H662" s="188"/>
    </row>
    <row r="663" spans="2:8" ht="12.75">
      <c r="B663" s="188"/>
      <c r="C663" s="188"/>
      <c r="D663" s="188"/>
      <c r="E663" s="188"/>
      <c r="F663" s="188"/>
      <c r="G663" s="188"/>
      <c r="H663" s="188"/>
    </row>
    <row r="664" spans="2:8" ht="12.75">
      <c r="B664" s="188"/>
      <c r="C664" s="188"/>
      <c r="D664" s="188"/>
      <c r="E664" s="188"/>
      <c r="F664" s="188"/>
      <c r="G664" s="188"/>
      <c r="H664" s="188"/>
    </row>
    <row r="665" spans="2:8" ht="12.75">
      <c r="B665" s="188"/>
      <c r="C665" s="188"/>
      <c r="D665" s="188"/>
      <c r="E665" s="188"/>
      <c r="F665" s="188"/>
      <c r="G665" s="188"/>
      <c r="H665" s="188"/>
    </row>
    <row r="666" spans="2:8" ht="12.75">
      <c r="B666" s="188"/>
      <c r="C666" s="188"/>
      <c r="D666" s="188"/>
      <c r="E666" s="188"/>
      <c r="F666" s="188"/>
      <c r="G666" s="188"/>
      <c r="H666" s="188"/>
    </row>
    <row r="667" spans="2:8" ht="12.75">
      <c r="B667" s="188"/>
      <c r="C667" s="188"/>
      <c r="D667" s="188"/>
      <c r="E667" s="188"/>
      <c r="F667" s="188"/>
      <c r="G667" s="188"/>
      <c r="H667" s="188"/>
    </row>
    <row r="668" spans="2:8" ht="12.75">
      <c r="B668" s="188"/>
      <c r="C668" s="188"/>
      <c r="D668" s="188"/>
      <c r="E668" s="188"/>
      <c r="F668" s="188"/>
      <c r="G668" s="188"/>
      <c r="H668" s="188"/>
    </row>
    <row r="669" spans="2:8" ht="12.75">
      <c r="B669" s="188"/>
      <c r="C669" s="188"/>
      <c r="D669" s="188"/>
      <c r="E669" s="188"/>
      <c r="F669" s="188"/>
      <c r="G669" s="188"/>
      <c r="H669" s="188"/>
    </row>
    <row r="670" spans="2:8" ht="12.75">
      <c r="B670" s="188"/>
      <c r="C670" s="188"/>
      <c r="D670" s="188"/>
      <c r="E670" s="188"/>
      <c r="F670" s="188"/>
      <c r="G670" s="188"/>
      <c r="H670" s="188"/>
    </row>
    <row r="671" spans="2:8" ht="12.75">
      <c r="B671" s="188"/>
      <c r="C671" s="188"/>
      <c r="D671" s="188"/>
      <c r="E671" s="188"/>
      <c r="F671" s="188"/>
      <c r="G671" s="188"/>
      <c r="H671" s="188"/>
    </row>
    <row r="672" spans="2:8" ht="12.75">
      <c r="B672" s="188"/>
      <c r="C672" s="188"/>
      <c r="D672" s="188"/>
      <c r="E672" s="188"/>
      <c r="F672" s="188"/>
      <c r="G672" s="188"/>
      <c r="H672" s="188"/>
    </row>
    <row r="673" spans="2:8" ht="12.75">
      <c r="B673" s="188"/>
      <c r="C673" s="188"/>
      <c r="D673" s="188"/>
      <c r="E673" s="188"/>
      <c r="F673" s="188"/>
      <c r="G673" s="188"/>
      <c r="H673" s="188"/>
    </row>
    <row r="674" spans="2:8" ht="12.75">
      <c r="B674" s="188"/>
      <c r="C674" s="188"/>
      <c r="D674" s="188"/>
      <c r="E674" s="188"/>
      <c r="F674" s="188"/>
      <c r="G674" s="188"/>
      <c r="H674" s="188"/>
    </row>
    <row r="675" spans="2:8" ht="12.75">
      <c r="B675" s="188"/>
      <c r="C675" s="188"/>
      <c r="D675" s="188"/>
      <c r="E675" s="188"/>
      <c r="F675" s="188"/>
      <c r="G675" s="188"/>
      <c r="H675" s="188"/>
    </row>
    <row r="676" spans="2:8" ht="12.75">
      <c r="B676" s="188"/>
      <c r="C676" s="188"/>
      <c r="D676" s="188"/>
      <c r="E676" s="188"/>
      <c r="F676" s="188"/>
      <c r="G676" s="188"/>
      <c r="H676" s="188"/>
    </row>
    <row r="677" spans="2:8" ht="12.75">
      <c r="B677" s="188"/>
      <c r="C677" s="188"/>
      <c r="D677" s="188"/>
      <c r="E677" s="188"/>
      <c r="F677" s="188"/>
      <c r="G677" s="188"/>
      <c r="H677" s="188"/>
    </row>
    <row r="678" spans="2:8" ht="12.75">
      <c r="B678" s="188"/>
      <c r="C678" s="188"/>
      <c r="D678" s="188"/>
      <c r="E678" s="188"/>
      <c r="F678" s="188"/>
      <c r="G678" s="188"/>
      <c r="H678" s="188"/>
    </row>
    <row r="679" spans="2:8" ht="12.75">
      <c r="B679" s="188"/>
      <c r="C679" s="188"/>
      <c r="D679" s="188"/>
      <c r="E679" s="188"/>
      <c r="F679" s="188"/>
      <c r="G679" s="188"/>
      <c r="H679" s="188"/>
    </row>
    <row r="680" spans="2:8" ht="12.75">
      <c r="B680" s="188"/>
      <c r="C680" s="188"/>
      <c r="D680" s="188"/>
      <c r="E680" s="188"/>
      <c r="F680" s="188"/>
      <c r="G680" s="188"/>
      <c r="H680" s="188"/>
    </row>
    <row r="681" spans="2:8" ht="12.75">
      <c r="B681" s="188"/>
      <c r="C681" s="188"/>
      <c r="D681" s="188"/>
      <c r="E681" s="188"/>
      <c r="F681" s="188"/>
      <c r="G681" s="188"/>
      <c r="H681" s="188"/>
    </row>
    <row r="682" spans="2:8" ht="12.75">
      <c r="B682" s="188"/>
      <c r="C682" s="188"/>
      <c r="D682" s="188"/>
      <c r="E682" s="188"/>
      <c r="F682" s="188"/>
      <c r="G682" s="188"/>
      <c r="H682" s="188"/>
    </row>
    <row r="683" spans="2:8" ht="12.75">
      <c r="B683" s="188"/>
      <c r="C683" s="188"/>
      <c r="D683" s="188"/>
      <c r="E683" s="188"/>
      <c r="F683" s="188"/>
      <c r="G683" s="188"/>
      <c r="H683" s="188"/>
    </row>
    <row r="684" spans="2:8" ht="12.75">
      <c r="B684" s="188"/>
      <c r="C684" s="188"/>
      <c r="D684" s="188"/>
      <c r="E684" s="188"/>
      <c r="F684" s="188"/>
      <c r="G684" s="188"/>
      <c r="H684" s="188"/>
    </row>
    <row r="685" spans="2:8" ht="12.75">
      <c r="B685" s="188"/>
      <c r="C685" s="188"/>
      <c r="D685" s="188"/>
      <c r="E685" s="188"/>
      <c r="F685" s="188"/>
      <c r="G685" s="188"/>
      <c r="H685" s="188"/>
    </row>
    <row r="686" spans="2:8" ht="12.75">
      <c r="B686" s="188"/>
      <c r="C686" s="188"/>
      <c r="D686" s="188"/>
      <c r="E686" s="188"/>
      <c r="F686" s="188"/>
      <c r="G686" s="188"/>
      <c r="H686" s="188"/>
    </row>
    <row r="687" spans="2:8" ht="12.75">
      <c r="B687" s="188"/>
      <c r="C687" s="188"/>
      <c r="D687" s="188"/>
      <c r="E687" s="188"/>
      <c r="F687" s="188"/>
      <c r="G687" s="188"/>
      <c r="H687" s="188"/>
    </row>
    <row r="688" spans="2:8" ht="12.75">
      <c r="B688" s="188"/>
      <c r="C688" s="188"/>
      <c r="D688" s="188"/>
      <c r="E688" s="188"/>
      <c r="F688" s="188"/>
      <c r="G688" s="188"/>
      <c r="H688" s="188"/>
    </row>
    <row r="689" spans="2:8" ht="12.75">
      <c r="B689" s="188"/>
      <c r="C689" s="188"/>
      <c r="D689" s="188"/>
      <c r="E689" s="188"/>
      <c r="F689" s="188"/>
      <c r="G689" s="188"/>
      <c r="H689" s="188"/>
    </row>
    <row r="690" spans="2:8" ht="12.75">
      <c r="B690" s="188"/>
      <c r="C690" s="188"/>
      <c r="D690" s="188"/>
      <c r="E690" s="188"/>
      <c r="F690" s="188"/>
      <c r="G690" s="188"/>
      <c r="H690" s="188"/>
    </row>
    <row r="691" spans="2:8" ht="12.75">
      <c r="B691" s="188"/>
      <c r="C691" s="188"/>
      <c r="D691" s="188"/>
      <c r="E691" s="188"/>
      <c r="F691" s="188"/>
      <c r="G691" s="188"/>
      <c r="H691" s="188"/>
    </row>
    <row r="692" spans="2:8" ht="12.75">
      <c r="B692" s="188"/>
      <c r="C692" s="188"/>
      <c r="D692" s="188"/>
      <c r="E692" s="188"/>
      <c r="F692" s="188"/>
      <c r="G692" s="188"/>
      <c r="H692" s="188"/>
    </row>
    <row r="693" spans="2:8" ht="12.75">
      <c r="B693" s="188"/>
      <c r="C693" s="188"/>
      <c r="D693" s="188"/>
      <c r="E693" s="188"/>
      <c r="F693" s="188"/>
      <c r="G693" s="188"/>
      <c r="H693" s="188"/>
    </row>
    <row r="694" spans="2:8" ht="12.75">
      <c r="B694" s="188"/>
      <c r="C694" s="188"/>
      <c r="D694" s="188"/>
      <c r="E694" s="188"/>
      <c r="F694" s="188"/>
      <c r="G694" s="188"/>
      <c r="H694" s="188"/>
    </row>
    <row r="695" spans="2:8" ht="12.75">
      <c r="B695" s="188"/>
      <c r="C695" s="188"/>
      <c r="D695" s="188"/>
      <c r="E695" s="188"/>
      <c r="F695" s="188"/>
      <c r="G695" s="188"/>
      <c r="H695" s="188"/>
    </row>
    <row r="696" spans="2:8" ht="12.75">
      <c r="B696" s="188"/>
      <c r="C696" s="188"/>
      <c r="D696" s="188"/>
      <c r="E696" s="188"/>
      <c r="F696" s="188"/>
      <c r="G696" s="188"/>
      <c r="H696" s="188"/>
    </row>
    <row r="697" spans="2:8" ht="12.75">
      <c r="B697" s="188"/>
      <c r="C697" s="188"/>
      <c r="D697" s="188"/>
      <c r="E697" s="188"/>
      <c r="F697" s="188"/>
      <c r="G697" s="188"/>
      <c r="H697" s="188"/>
    </row>
    <row r="698" spans="2:8" ht="12.75">
      <c r="B698" s="188"/>
      <c r="C698" s="188"/>
      <c r="D698" s="188"/>
      <c r="E698" s="188"/>
      <c r="F698" s="188"/>
      <c r="G698" s="188"/>
      <c r="H698" s="188"/>
    </row>
    <row r="699" spans="2:8" ht="12.75">
      <c r="B699" s="188"/>
      <c r="C699" s="188"/>
      <c r="D699" s="188"/>
      <c r="E699" s="188"/>
      <c r="F699" s="188"/>
      <c r="G699" s="188"/>
      <c r="H699" s="188"/>
    </row>
    <row r="700" spans="2:8" ht="12.75">
      <c r="B700" s="188"/>
      <c r="C700" s="188"/>
      <c r="D700" s="188"/>
      <c r="E700" s="188"/>
      <c r="F700" s="188"/>
      <c r="G700" s="188"/>
      <c r="H700" s="188"/>
    </row>
    <row r="701" spans="2:8" ht="12.75">
      <c r="B701" s="188"/>
      <c r="C701" s="188"/>
      <c r="D701" s="188"/>
      <c r="E701" s="188"/>
      <c r="F701" s="188"/>
      <c r="G701" s="188"/>
      <c r="H701" s="188"/>
    </row>
    <row r="702" spans="2:8" ht="12.75">
      <c r="B702" s="188"/>
      <c r="C702" s="188"/>
      <c r="D702" s="188"/>
      <c r="E702" s="188"/>
      <c r="F702" s="188"/>
      <c r="G702" s="188"/>
      <c r="H702" s="188"/>
    </row>
    <row r="703" spans="2:8" ht="12.75">
      <c r="B703" s="188"/>
      <c r="C703" s="188"/>
      <c r="D703" s="188"/>
      <c r="E703" s="188"/>
      <c r="F703" s="188"/>
      <c r="G703" s="188"/>
      <c r="H703" s="188"/>
    </row>
    <row r="704" spans="2:8" ht="12.75">
      <c r="B704" s="188"/>
      <c r="C704" s="188"/>
      <c r="D704" s="188"/>
      <c r="E704" s="188"/>
      <c r="F704" s="188"/>
      <c r="G704" s="188"/>
      <c r="H704" s="188"/>
    </row>
    <row r="705" spans="2:8" ht="12.75">
      <c r="B705" s="188"/>
      <c r="C705" s="188"/>
      <c r="D705" s="188"/>
      <c r="E705" s="188"/>
      <c r="F705" s="188"/>
      <c r="G705" s="188"/>
      <c r="H705" s="188"/>
    </row>
    <row r="706" spans="2:8" ht="12.75">
      <c r="B706" s="188"/>
      <c r="C706" s="188"/>
      <c r="D706" s="188"/>
      <c r="E706" s="188"/>
      <c r="F706" s="188"/>
      <c r="G706" s="188"/>
      <c r="H706" s="188"/>
    </row>
    <row r="707" spans="2:8" ht="12.75">
      <c r="B707" s="188"/>
      <c r="C707" s="188"/>
      <c r="D707" s="188"/>
      <c r="E707" s="188"/>
      <c r="F707" s="188"/>
      <c r="G707" s="188"/>
      <c r="H707" s="188"/>
    </row>
    <row r="708" spans="2:8" ht="12.75">
      <c r="B708" s="188"/>
      <c r="C708" s="188"/>
      <c r="D708" s="188"/>
      <c r="E708" s="188"/>
      <c r="F708" s="188"/>
      <c r="G708" s="188"/>
      <c r="H708" s="188"/>
    </row>
    <row r="709" spans="2:8" ht="12.75">
      <c r="B709" s="188"/>
      <c r="C709" s="188"/>
      <c r="D709" s="188"/>
      <c r="E709" s="188"/>
      <c r="F709" s="188"/>
      <c r="G709" s="188"/>
      <c r="H709" s="188"/>
    </row>
    <row r="710" spans="2:8" ht="12.75">
      <c r="B710" s="188"/>
      <c r="C710" s="188"/>
      <c r="D710" s="188"/>
      <c r="E710" s="188"/>
      <c r="F710" s="188"/>
      <c r="G710" s="188"/>
      <c r="H710" s="188"/>
    </row>
    <row r="711" spans="2:8" ht="12.75">
      <c r="B711" s="188"/>
      <c r="C711" s="188"/>
      <c r="D711" s="188"/>
      <c r="E711" s="188"/>
      <c r="F711" s="188"/>
      <c r="G711" s="188"/>
      <c r="H711" s="188"/>
    </row>
    <row r="712" spans="2:8" ht="12.75">
      <c r="B712" s="188"/>
      <c r="C712" s="188"/>
      <c r="D712" s="188"/>
      <c r="E712" s="188"/>
      <c r="F712" s="188"/>
      <c r="G712" s="188"/>
      <c r="H712" s="188"/>
    </row>
    <row r="713" spans="2:8" ht="12.75">
      <c r="B713" s="188"/>
      <c r="C713" s="188"/>
      <c r="D713" s="188"/>
      <c r="E713" s="188"/>
      <c r="F713" s="188"/>
      <c r="G713" s="188"/>
      <c r="H713" s="188"/>
    </row>
    <row r="714" spans="2:8" ht="12.75">
      <c r="B714" s="188"/>
      <c r="C714" s="188"/>
      <c r="D714" s="188"/>
      <c r="E714" s="188"/>
      <c r="F714" s="188"/>
      <c r="G714" s="188"/>
      <c r="H714" s="188"/>
    </row>
    <row r="715" spans="2:8" ht="12.75">
      <c r="B715" s="188"/>
      <c r="C715" s="188"/>
      <c r="D715" s="188"/>
      <c r="E715" s="188"/>
      <c r="F715" s="188"/>
      <c r="G715" s="188"/>
      <c r="H715" s="188"/>
    </row>
    <row r="716" spans="2:8" ht="12.75">
      <c r="B716" s="188"/>
      <c r="C716" s="188"/>
      <c r="D716" s="188"/>
      <c r="E716" s="188"/>
      <c r="F716" s="188"/>
      <c r="G716" s="188"/>
      <c r="H716" s="188"/>
    </row>
    <row r="717" spans="2:8" ht="12.75">
      <c r="B717" s="188"/>
      <c r="C717" s="188"/>
      <c r="D717" s="188"/>
      <c r="E717" s="188"/>
      <c r="F717" s="188"/>
      <c r="G717" s="188"/>
      <c r="H717" s="188"/>
    </row>
    <row r="718" spans="2:8" ht="12.75">
      <c r="B718" s="188"/>
      <c r="C718" s="188"/>
      <c r="D718" s="188"/>
      <c r="E718" s="188"/>
      <c r="F718" s="188"/>
      <c r="G718" s="188"/>
      <c r="H718" s="188"/>
    </row>
    <row r="719" spans="2:8" ht="12.75">
      <c r="B719" s="188"/>
      <c r="C719" s="188"/>
      <c r="D719" s="188"/>
      <c r="E719" s="188"/>
      <c r="F719" s="188"/>
      <c r="G719" s="188"/>
      <c r="H719" s="188"/>
    </row>
    <row r="720" spans="2:8" ht="12.75">
      <c r="B720" s="188"/>
      <c r="C720" s="188"/>
      <c r="D720" s="188"/>
      <c r="E720" s="188"/>
      <c r="F720" s="188"/>
      <c r="G720" s="188"/>
      <c r="H720" s="188"/>
    </row>
    <row r="721" spans="2:8" ht="12.75">
      <c r="B721" s="188"/>
      <c r="C721" s="188"/>
      <c r="D721" s="188"/>
      <c r="E721" s="188"/>
      <c r="F721" s="188"/>
      <c r="G721" s="188"/>
      <c r="H721" s="188"/>
    </row>
    <row r="722" spans="2:8" ht="12.75">
      <c r="B722" s="188"/>
      <c r="C722" s="188"/>
      <c r="D722" s="188"/>
      <c r="E722" s="188"/>
      <c r="F722" s="188"/>
      <c r="G722" s="188"/>
      <c r="H722" s="188"/>
    </row>
    <row r="723" spans="2:8" ht="12.75">
      <c r="B723" s="188"/>
      <c r="C723" s="188"/>
      <c r="D723" s="188"/>
      <c r="E723" s="188"/>
      <c r="F723" s="188"/>
      <c r="G723" s="188"/>
      <c r="H723" s="188"/>
    </row>
    <row r="724" spans="2:8" ht="12.75">
      <c r="B724" s="188"/>
      <c r="C724" s="188"/>
      <c r="D724" s="188"/>
      <c r="E724" s="188"/>
      <c r="F724" s="188"/>
      <c r="G724" s="188"/>
      <c r="H724" s="188"/>
    </row>
    <row r="725" spans="2:8" ht="12.75">
      <c r="B725" s="188"/>
      <c r="C725" s="188"/>
      <c r="D725" s="188"/>
      <c r="E725" s="188"/>
      <c r="F725" s="188"/>
      <c r="G725" s="188"/>
      <c r="H725" s="188"/>
    </row>
    <row r="726" spans="2:8" ht="12.75">
      <c r="B726" s="188"/>
      <c r="C726" s="188"/>
      <c r="D726" s="188"/>
      <c r="E726" s="188"/>
      <c r="F726" s="188"/>
      <c r="G726" s="188"/>
      <c r="H726" s="188"/>
    </row>
    <row r="727" spans="2:8" ht="12.75">
      <c r="B727" s="188"/>
      <c r="C727" s="188"/>
      <c r="D727" s="188"/>
      <c r="E727" s="188"/>
      <c r="F727" s="188"/>
      <c r="G727" s="188"/>
      <c r="H727" s="188"/>
    </row>
    <row r="728" spans="2:8" ht="12.75">
      <c r="B728" s="188"/>
      <c r="C728" s="188"/>
      <c r="D728" s="188"/>
      <c r="E728" s="188"/>
      <c r="F728" s="188"/>
      <c r="G728" s="188"/>
      <c r="H728" s="188"/>
    </row>
    <row r="729" spans="2:8" ht="12.75">
      <c r="B729" s="188"/>
      <c r="C729" s="188"/>
      <c r="D729" s="188"/>
      <c r="E729" s="188"/>
      <c r="F729" s="188"/>
      <c r="G729" s="188"/>
      <c r="H729" s="188"/>
    </row>
    <row r="730" spans="2:8" ht="12.75">
      <c r="B730" s="188"/>
      <c r="C730" s="188"/>
      <c r="D730" s="188"/>
      <c r="E730" s="188"/>
      <c r="F730" s="188"/>
      <c r="G730" s="188"/>
      <c r="H730" s="188"/>
    </row>
    <row r="731" spans="2:8" ht="12.75">
      <c r="B731" s="188"/>
      <c r="C731" s="188"/>
      <c r="D731" s="188"/>
      <c r="E731" s="188"/>
      <c r="F731" s="188"/>
      <c r="G731" s="188"/>
      <c r="H731" s="188"/>
    </row>
    <row r="732" spans="2:8" ht="12.75">
      <c r="B732" s="188"/>
      <c r="C732" s="188"/>
      <c r="D732" s="188"/>
      <c r="E732" s="188"/>
      <c r="F732" s="188"/>
      <c r="G732" s="188"/>
      <c r="H732" s="188"/>
    </row>
    <row r="733" spans="2:8" ht="12.75">
      <c r="B733" s="188"/>
      <c r="C733" s="188"/>
      <c r="D733" s="188"/>
      <c r="E733" s="188"/>
      <c r="F733" s="188"/>
      <c r="G733" s="188"/>
      <c r="H733" s="188"/>
    </row>
    <row r="734" spans="2:8" ht="12.75">
      <c r="B734" s="188"/>
      <c r="C734" s="188"/>
      <c r="D734" s="188"/>
      <c r="E734" s="188"/>
      <c r="F734" s="188"/>
      <c r="G734" s="188"/>
      <c r="H734" s="188"/>
    </row>
    <row r="735" spans="2:8" ht="12.75">
      <c r="B735" s="188"/>
      <c r="C735" s="188"/>
      <c r="D735" s="188"/>
      <c r="E735" s="188"/>
      <c r="F735" s="188"/>
      <c r="G735" s="188"/>
      <c r="H735" s="188"/>
    </row>
    <row r="736" spans="2:8" ht="12.75">
      <c r="B736" s="188"/>
      <c r="C736" s="188"/>
      <c r="D736" s="188"/>
      <c r="E736" s="188"/>
      <c r="F736" s="188"/>
      <c r="G736" s="188"/>
      <c r="H736" s="188"/>
    </row>
    <row r="737" spans="2:8" ht="12.75">
      <c r="B737" s="188"/>
      <c r="C737" s="188"/>
      <c r="D737" s="188"/>
      <c r="E737" s="188"/>
      <c r="F737" s="188"/>
      <c r="G737" s="188"/>
      <c r="H737" s="188"/>
    </row>
    <row r="738" spans="2:8" ht="12.75">
      <c r="B738" s="188"/>
      <c r="C738" s="188"/>
      <c r="D738" s="188"/>
      <c r="E738" s="188"/>
      <c r="F738" s="188"/>
      <c r="G738" s="188"/>
      <c r="H738" s="188"/>
    </row>
    <row r="739" spans="2:8" ht="12.75">
      <c r="B739" s="188"/>
      <c r="C739" s="188"/>
      <c r="D739" s="188"/>
      <c r="E739" s="188"/>
      <c r="F739" s="188"/>
      <c r="G739" s="188"/>
      <c r="H739" s="188"/>
    </row>
    <row r="740" spans="2:8" ht="12.75">
      <c r="B740" s="188"/>
      <c r="C740" s="188"/>
      <c r="D740" s="188"/>
      <c r="E740" s="188"/>
      <c r="F740" s="188"/>
      <c r="G740" s="188"/>
      <c r="H740" s="188"/>
    </row>
    <row r="741" spans="2:8" ht="12.75">
      <c r="B741" s="188"/>
      <c r="C741" s="188"/>
      <c r="D741" s="188"/>
      <c r="E741" s="188"/>
      <c r="F741" s="188"/>
      <c r="G741" s="188"/>
      <c r="H741" s="188"/>
    </row>
    <row r="742" spans="2:8" ht="12.75">
      <c r="B742" s="188"/>
      <c r="C742" s="188"/>
      <c r="D742" s="188"/>
      <c r="E742" s="188"/>
      <c r="F742" s="188"/>
      <c r="G742" s="188"/>
      <c r="H742" s="188"/>
    </row>
    <row r="743" spans="2:8" ht="12.75">
      <c r="B743" s="188"/>
      <c r="C743" s="188"/>
      <c r="D743" s="188"/>
      <c r="E743" s="188"/>
      <c r="F743" s="188"/>
      <c r="G743" s="188"/>
      <c r="H743" s="188"/>
    </row>
    <row r="744" spans="2:8" ht="12.75">
      <c r="B744" s="188"/>
      <c r="C744" s="188"/>
      <c r="D744" s="188"/>
      <c r="E744" s="188"/>
      <c r="F744" s="188"/>
      <c r="G744" s="188"/>
      <c r="H744" s="188"/>
    </row>
    <row r="745" spans="2:8" ht="12.75">
      <c r="B745" s="188"/>
      <c r="C745" s="188"/>
      <c r="D745" s="188"/>
      <c r="E745" s="188"/>
      <c r="F745" s="188"/>
      <c r="G745" s="188"/>
      <c r="H745" s="188"/>
    </row>
    <row r="746" spans="2:8" ht="12.75">
      <c r="B746" s="188"/>
      <c r="C746" s="188"/>
      <c r="D746" s="188"/>
      <c r="E746" s="188"/>
      <c r="F746" s="188"/>
      <c r="G746" s="188"/>
      <c r="H746" s="188"/>
    </row>
    <row r="747" spans="2:8" ht="12.75">
      <c r="B747" s="188"/>
      <c r="C747" s="188"/>
      <c r="D747" s="188"/>
      <c r="E747" s="188"/>
      <c r="F747" s="188"/>
      <c r="G747" s="188"/>
      <c r="H747" s="188"/>
    </row>
    <row r="748" spans="2:8" ht="12.75">
      <c r="B748" s="188"/>
      <c r="C748" s="188"/>
      <c r="D748" s="188"/>
      <c r="E748" s="188"/>
      <c r="F748" s="188"/>
      <c r="G748" s="188"/>
      <c r="H748" s="188"/>
    </row>
    <row r="749" spans="2:8" ht="12.75">
      <c r="B749" s="188"/>
      <c r="C749" s="188"/>
      <c r="D749" s="188"/>
      <c r="E749" s="188"/>
      <c r="F749" s="188"/>
      <c r="G749" s="188"/>
      <c r="H749" s="188"/>
    </row>
    <row r="750" spans="2:8" ht="12.75">
      <c r="B750" s="188"/>
      <c r="C750" s="188"/>
      <c r="D750" s="188"/>
      <c r="E750" s="188"/>
      <c r="F750" s="188"/>
      <c r="G750" s="188"/>
      <c r="H750" s="188"/>
    </row>
    <row r="751" spans="2:8" ht="12.75">
      <c r="B751" s="188"/>
      <c r="C751" s="188"/>
      <c r="D751" s="188"/>
      <c r="E751" s="188"/>
      <c r="F751" s="188"/>
      <c r="G751" s="188"/>
      <c r="H751" s="188"/>
    </row>
    <row r="752" spans="2:8" ht="12.75">
      <c r="B752" s="188"/>
      <c r="C752" s="188"/>
      <c r="D752" s="188"/>
      <c r="E752" s="188"/>
      <c r="F752" s="188"/>
      <c r="G752" s="188"/>
      <c r="H752" s="188"/>
    </row>
    <row r="753" spans="2:8" ht="12.75">
      <c r="B753" s="188"/>
      <c r="C753" s="188"/>
      <c r="D753" s="188"/>
      <c r="E753" s="188"/>
      <c r="F753" s="188"/>
      <c r="G753" s="188"/>
      <c r="H753" s="188"/>
    </row>
    <row r="754" spans="2:8" ht="12.75">
      <c r="B754" s="188"/>
      <c r="C754" s="188"/>
      <c r="D754" s="188"/>
      <c r="E754" s="188"/>
      <c r="F754" s="188"/>
      <c r="G754" s="188"/>
      <c r="H754" s="188"/>
    </row>
    <row r="755" spans="2:8" ht="12.75">
      <c r="B755" s="188"/>
      <c r="C755" s="188"/>
      <c r="D755" s="188"/>
      <c r="E755" s="188"/>
      <c r="F755" s="188"/>
      <c r="G755" s="188"/>
      <c r="H755" s="188"/>
    </row>
    <row r="756" spans="2:8" ht="12.75">
      <c r="B756" s="188"/>
      <c r="C756" s="188"/>
      <c r="D756" s="188"/>
      <c r="E756" s="188"/>
      <c r="F756" s="188"/>
      <c r="G756" s="188"/>
      <c r="H756" s="188"/>
    </row>
    <row r="757" spans="2:8" ht="12.75">
      <c r="B757" s="188"/>
      <c r="C757" s="188"/>
      <c r="D757" s="188"/>
      <c r="E757" s="188"/>
      <c r="F757" s="188"/>
      <c r="G757" s="188"/>
      <c r="H757" s="188"/>
    </row>
    <row r="758" spans="2:8" ht="12.75">
      <c r="B758" s="188"/>
      <c r="C758" s="188"/>
      <c r="D758" s="188"/>
      <c r="E758" s="188"/>
      <c r="F758" s="188"/>
      <c r="G758" s="188"/>
      <c r="H758" s="188"/>
    </row>
    <row r="759" spans="2:8" ht="12.75">
      <c r="B759" s="188"/>
      <c r="C759" s="188"/>
      <c r="D759" s="188"/>
      <c r="E759" s="188"/>
      <c r="F759" s="188"/>
      <c r="G759" s="188"/>
      <c r="H759" s="188"/>
    </row>
    <row r="760" spans="2:8" ht="12.75">
      <c r="B760" s="188"/>
      <c r="C760" s="188"/>
      <c r="D760" s="188"/>
      <c r="E760" s="188"/>
      <c r="F760" s="188"/>
      <c r="G760" s="188"/>
      <c r="H760" s="188"/>
    </row>
    <row r="761" spans="2:8" ht="12.75">
      <c r="B761" s="188"/>
      <c r="C761" s="188"/>
      <c r="D761" s="188"/>
      <c r="E761" s="188"/>
      <c r="F761" s="188"/>
      <c r="G761" s="188"/>
      <c r="H761" s="188"/>
    </row>
    <row r="762" spans="2:8" ht="12.75">
      <c r="B762" s="188"/>
      <c r="C762" s="188"/>
      <c r="D762" s="188"/>
      <c r="E762" s="188"/>
      <c r="F762" s="188"/>
      <c r="G762" s="188"/>
      <c r="H762" s="188"/>
    </row>
    <row r="763" spans="2:8" ht="12.75">
      <c r="B763" s="188"/>
      <c r="C763" s="188"/>
      <c r="D763" s="188"/>
      <c r="E763" s="188"/>
      <c r="F763" s="188"/>
      <c r="G763" s="188"/>
      <c r="H763" s="188"/>
    </row>
    <row r="764" spans="2:8" ht="12.75">
      <c r="B764" s="188"/>
      <c r="C764" s="188"/>
      <c r="D764" s="188"/>
      <c r="E764" s="188"/>
      <c r="F764" s="188"/>
      <c r="G764" s="188"/>
      <c r="H764" s="188"/>
    </row>
    <row r="765" spans="2:8" ht="12.75">
      <c r="B765" s="188"/>
      <c r="C765" s="188"/>
      <c r="D765" s="188"/>
      <c r="E765" s="188"/>
      <c r="F765" s="188"/>
      <c r="G765" s="188"/>
      <c r="H765" s="188"/>
    </row>
    <row r="766" spans="2:8" ht="12.75">
      <c r="B766" s="188"/>
      <c r="C766" s="188"/>
      <c r="D766" s="188"/>
      <c r="E766" s="188"/>
      <c r="F766" s="188"/>
      <c r="G766" s="188"/>
      <c r="H766" s="188"/>
    </row>
    <row r="767" spans="2:8" ht="12.75">
      <c r="B767" s="188"/>
      <c r="C767" s="188"/>
      <c r="D767" s="188"/>
      <c r="E767" s="188"/>
      <c r="F767" s="188"/>
      <c r="G767" s="188"/>
      <c r="H767" s="188"/>
    </row>
    <row r="768" spans="2:8" ht="12.75">
      <c r="B768" s="188"/>
      <c r="C768" s="188"/>
      <c r="D768" s="188"/>
      <c r="E768" s="188"/>
      <c r="F768" s="188"/>
      <c r="G768" s="188"/>
      <c r="H768" s="188"/>
    </row>
    <row r="769" spans="2:8" ht="12.75">
      <c r="B769" s="188"/>
      <c r="C769" s="188"/>
      <c r="D769" s="188"/>
      <c r="E769" s="188"/>
      <c r="F769" s="188"/>
      <c r="G769" s="188"/>
      <c r="H769" s="188"/>
    </row>
    <row r="770" spans="2:8" ht="12.75">
      <c r="B770" s="188"/>
      <c r="C770" s="188"/>
      <c r="D770" s="188"/>
      <c r="E770" s="188"/>
      <c r="F770" s="188"/>
      <c r="G770" s="188"/>
      <c r="H770" s="188"/>
    </row>
    <row r="771" spans="2:8" ht="12.75">
      <c r="B771" s="188"/>
      <c r="C771" s="188"/>
      <c r="D771" s="188"/>
      <c r="E771" s="188"/>
      <c r="F771" s="188"/>
      <c r="G771" s="188"/>
      <c r="H771" s="188"/>
    </row>
    <row r="772" spans="2:8" ht="12.75">
      <c r="B772" s="188"/>
      <c r="C772" s="188"/>
      <c r="D772" s="188"/>
      <c r="E772" s="188"/>
      <c r="F772" s="188"/>
      <c r="G772" s="188"/>
      <c r="H772" s="188"/>
    </row>
    <row r="773" spans="2:8" ht="12.75">
      <c r="B773" s="188"/>
      <c r="C773" s="188"/>
      <c r="D773" s="188"/>
      <c r="E773" s="188"/>
      <c r="F773" s="188"/>
      <c r="G773" s="188"/>
      <c r="H773" s="188"/>
    </row>
    <row r="774" spans="2:8" ht="12.75">
      <c r="B774" s="188"/>
      <c r="C774" s="188"/>
      <c r="D774" s="188"/>
      <c r="E774" s="188"/>
      <c r="F774" s="188"/>
      <c r="G774" s="188"/>
      <c r="H774" s="188"/>
    </row>
    <row r="775" spans="2:8" ht="12.75">
      <c r="B775" s="188"/>
      <c r="C775" s="188"/>
      <c r="D775" s="188"/>
      <c r="E775" s="188"/>
      <c r="F775" s="188"/>
      <c r="G775" s="188"/>
      <c r="H775" s="188"/>
    </row>
    <row r="776" spans="2:8" ht="12.75">
      <c r="B776" s="188"/>
      <c r="C776" s="188"/>
      <c r="D776" s="188"/>
      <c r="E776" s="188"/>
      <c r="F776" s="188"/>
      <c r="G776" s="188"/>
      <c r="H776" s="188"/>
    </row>
    <row r="777" spans="2:8" ht="12.75">
      <c r="B777" s="188"/>
      <c r="C777" s="188"/>
      <c r="D777" s="188"/>
      <c r="E777" s="188"/>
      <c r="F777" s="188"/>
      <c r="G777" s="188"/>
      <c r="H777" s="188"/>
    </row>
    <row r="778" spans="2:8" ht="12.75">
      <c r="B778" s="188"/>
      <c r="C778" s="188"/>
      <c r="D778" s="188"/>
      <c r="E778" s="188"/>
      <c r="F778" s="188"/>
      <c r="G778" s="188"/>
      <c r="H778" s="188"/>
    </row>
    <row r="779" spans="2:8" ht="12.75">
      <c r="B779" s="188"/>
      <c r="C779" s="188"/>
      <c r="D779" s="188"/>
      <c r="E779" s="188"/>
      <c r="F779" s="188"/>
      <c r="G779" s="188"/>
      <c r="H779" s="188"/>
    </row>
    <row r="780" spans="2:8" ht="12.75">
      <c r="B780" s="188"/>
      <c r="C780" s="188"/>
      <c r="D780" s="188"/>
      <c r="E780" s="188"/>
      <c r="F780" s="188"/>
      <c r="G780" s="188"/>
      <c r="H780" s="188"/>
    </row>
    <row r="781" spans="2:8" ht="12.75">
      <c r="B781" s="188"/>
      <c r="C781" s="188"/>
      <c r="D781" s="188"/>
      <c r="E781" s="188"/>
      <c r="F781" s="188"/>
      <c r="G781" s="188"/>
      <c r="H781" s="188"/>
    </row>
    <row r="782" spans="2:8" ht="12.75">
      <c r="B782" s="188"/>
      <c r="C782" s="188"/>
      <c r="D782" s="188"/>
      <c r="E782" s="188"/>
      <c r="F782" s="188"/>
      <c r="G782" s="188"/>
      <c r="H782" s="188"/>
    </row>
    <row r="783" spans="2:8" ht="12.75">
      <c r="B783" s="188"/>
      <c r="C783" s="188"/>
      <c r="D783" s="188"/>
      <c r="E783" s="188"/>
      <c r="F783" s="188"/>
      <c r="G783" s="188"/>
      <c r="H783" s="188"/>
    </row>
    <row r="784" spans="2:8" ht="12.75">
      <c r="B784" s="188"/>
      <c r="C784" s="188"/>
      <c r="D784" s="188"/>
      <c r="E784" s="188"/>
      <c r="F784" s="188"/>
      <c r="G784" s="188"/>
      <c r="H784" s="188"/>
    </row>
    <row r="785" spans="2:8" ht="12.75">
      <c r="B785" s="188"/>
      <c r="C785" s="188"/>
      <c r="D785" s="188"/>
      <c r="E785" s="188"/>
      <c r="F785" s="188"/>
      <c r="G785" s="188"/>
      <c r="H785" s="188"/>
    </row>
    <row r="786" spans="2:8" ht="12.75">
      <c r="B786" s="188"/>
      <c r="C786" s="188"/>
      <c r="D786" s="188"/>
      <c r="E786" s="188"/>
      <c r="F786" s="188"/>
      <c r="G786" s="188"/>
      <c r="H786" s="188"/>
    </row>
    <row r="787" spans="2:8" ht="12.75">
      <c r="B787" s="188"/>
      <c r="C787" s="188"/>
      <c r="D787" s="188"/>
      <c r="E787" s="188"/>
      <c r="F787" s="188"/>
      <c r="G787" s="188"/>
      <c r="H787" s="188"/>
    </row>
    <row r="788" spans="2:8" ht="12.75">
      <c r="B788" s="188"/>
      <c r="C788" s="188"/>
      <c r="D788" s="188"/>
      <c r="E788" s="188"/>
      <c r="F788" s="188"/>
      <c r="G788" s="188"/>
      <c r="H788" s="188"/>
    </row>
    <row r="789" spans="2:8" ht="12.75">
      <c r="B789" s="188"/>
      <c r="C789" s="188"/>
      <c r="D789" s="188"/>
      <c r="E789" s="188"/>
      <c r="F789" s="188"/>
      <c r="G789" s="188"/>
      <c r="H789" s="188"/>
    </row>
    <row r="790" spans="2:8" ht="12.75">
      <c r="B790" s="188"/>
      <c r="C790" s="188"/>
      <c r="D790" s="188"/>
      <c r="E790" s="188"/>
      <c r="F790" s="188"/>
      <c r="G790" s="188"/>
      <c r="H790" s="188"/>
    </row>
    <row r="791" spans="2:8" ht="12.75">
      <c r="B791" s="188"/>
      <c r="C791" s="188"/>
      <c r="D791" s="188"/>
      <c r="E791" s="188"/>
      <c r="F791" s="188"/>
      <c r="G791" s="188"/>
      <c r="H791" s="188"/>
    </row>
    <row r="792" spans="2:8" ht="12.75">
      <c r="B792" s="188"/>
      <c r="C792" s="188"/>
      <c r="D792" s="188"/>
      <c r="E792" s="188"/>
      <c r="F792" s="188"/>
      <c r="G792" s="188"/>
      <c r="H792" s="188"/>
    </row>
    <row r="793" spans="2:8" ht="12.75">
      <c r="B793" s="188"/>
      <c r="C793" s="188"/>
      <c r="D793" s="188"/>
      <c r="E793" s="188"/>
      <c r="F793" s="188"/>
      <c r="G793" s="188"/>
      <c r="H793" s="188"/>
    </row>
    <row r="794" spans="2:8" ht="12.75">
      <c r="B794" s="188"/>
      <c r="C794" s="188"/>
      <c r="D794" s="188"/>
      <c r="E794" s="188"/>
      <c r="F794" s="188"/>
      <c r="G794" s="188"/>
      <c r="H794" s="188"/>
    </row>
    <row r="795" spans="2:8" ht="12.75">
      <c r="B795" s="188"/>
      <c r="C795" s="188"/>
      <c r="D795" s="188"/>
      <c r="E795" s="188"/>
      <c r="F795" s="188"/>
      <c r="G795" s="188"/>
      <c r="H795" s="188"/>
    </row>
    <row r="796" spans="2:8" ht="12.75">
      <c r="B796" s="188"/>
      <c r="C796" s="188"/>
      <c r="D796" s="188"/>
      <c r="E796" s="188"/>
      <c r="F796" s="188"/>
      <c r="G796" s="188"/>
      <c r="H796" s="188"/>
    </row>
    <row r="797" spans="2:8" ht="12.75">
      <c r="B797" s="188"/>
      <c r="C797" s="188"/>
      <c r="D797" s="188"/>
      <c r="E797" s="188"/>
      <c r="F797" s="188"/>
      <c r="G797" s="188"/>
      <c r="H797" s="188"/>
    </row>
    <row r="798" spans="2:8" ht="12.75">
      <c r="B798" s="188"/>
      <c r="C798" s="188"/>
      <c r="D798" s="188"/>
      <c r="E798" s="188"/>
      <c r="F798" s="188"/>
      <c r="G798" s="188"/>
      <c r="H798" s="188"/>
    </row>
    <row r="799" spans="2:8" ht="12.75">
      <c r="B799" s="188"/>
      <c r="C799" s="188"/>
      <c r="D799" s="188"/>
      <c r="E799" s="188"/>
      <c r="F799" s="188"/>
      <c r="G799" s="188"/>
      <c r="H799" s="188"/>
    </row>
    <row r="800" spans="2:8" ht="12.75">
      <c r="B800" s="188"/>
      <c r="C800" s="188"/>
      <c r="D800" s="188"/>
      <c r="E800" s="188"/>
      <c r="F800" s="188"/>
      <c r="G800" s="188"/>
      <c r="H800" s="188"/>
    </row>
    <row r="801" spans="2:8" ht="12.75">
      <c r="B801" s="188"/>
      <c r="C801" s="188"/>
      <c r="D801" s="188"/>
      <c r="E801" s="188"/>
      <c r="F801" s="188"/>
      <c r="G801" s="188"/>
      <c r="H801" s="188"/>
    </row>
    <row r="802" spans="2:8" ht="12.75">
      <c r="B802" s="188"/>
      <c r="C802" s="188"/>
      <c r="D802" s="188"/>
      <c r="E802" s="188"/>
      <c r="F802" s="188"/>
      <c r="G802" s="188"/>
      <c r="H802" s="188"/>
    </row>
    <row r="803" spans="2:8" ht="12.75">
      <c r="B803" s="188"/>
      <c r="C803" s="188"/>
      <c r="D803" s="188"/>
      <c r="E803" s="188"/>
      <c r="F803" s="188"/>
      <c r="G803" s="188"/>
      <c r="H803" s="188"/>
    </row>
    <row r="804" spans="2:8" ht="12.75">
      <c r="B804" s="188"/>
      <c r="C804" s="188"/>
      <c r="D804" s="188"/>
      <c r="E804" s="188"/>
      <c r="F804" s="188"/>
      <c r="G804" s="188"/>
      <c r="H804" s="188"/>
    </row>
    <row r="805" spans="2:8" ht="12.75">
      <c r="B805" s="188"/>
      <c r="C805" s="188"/>
      <c r="D805" s="188"/>
      <c r="E805" s="188"/>
      <c r="F805" s="188"/>
      <c r="G805" s="188"/>
      <c r="H805" s="188"/>
    </row>
    <row r="806" spans="2:8" ht="12.75">
      <c r="B806" s="188"/>
      <c r="C806" s="188"/>
      <c r="D806" s="188"/>
      <c r="E806" s="188"/>
      <c r="F806" s="188"/>
      <c r="G806" s="188"/>
      <c r="H806" s="188"/>
    </row>
    <row r="807" spans="2:8" ht="12.75">
      <c r="B807" s="188"/>
      <c r="C807" s="188"/>
      <c r="D807" s="188"/>
      <c r="E807" s="188"/>
      <c r="F807" s="188"/>
      <c r="G807" s="188"/>
      <c r="H807" s="188"/>
    </row>
    <row r="808" spans="2:8" ht="12.75">
      <c r="B808" s="188"/>
      <c r="C808" s="188"/>
      <c r="D808" s="188"/>
      <c r="E808" s="188"/>
      <c r="F808" s="188"/>
      <c r="G808" s="188"/>
      <c r="H808" s="188"/>
    </row>
    <row r="809" spans="2:8" ht="12.75">
      <c r="B809" s="188"/>
      <c r="C809" s="188"/>
      <c r="D809" s="188"/>
      <c r="E809" s="188"/>
      <c r="F809" s="188"/>
      <c r="G809" s="188"/>
      <c r="H809" s="188"/>
    </row>
    <row r="810" spans="2:8" ht="12.75">
      <c r="B810" s="188"/>
      <c r="C810" s="188"/>
      <c r="D810" s="188"/>
      <c r="E810" s="188"/>
      <c r="F810" s="188"/>
      <c r="G810" s="188"/>
      <c r="H810" s="188"/>
    </row>
    <row r="811" spans="2:8" ht="12.75">
      <c r="B811" s="188"/>
      <c r="C811" s="188"/>
      <c r="D811" s="188"/>
      <c r="E811" s="188"/>
      <c r="F811" s="188"/>
      <c r="G811" s="188"/>
      <c r="H811" s="188"/>
    </row>
    <row r="812" spans="2:8" ht="12.75">
      <c r="B812" s="188"/>
      <c r="C812" s="188"/>
      <c r="D812" s="188"/>
      <c r="E812" s="188"/>
      <c r="F812" s="188"/>
      <c r="G812" s="188"/>
      <c r="H812" s="188"/>
    </row>
    <row r="813" spans="2:8" ht="12.75">
      <c r="B813" s="188"/>
      <c r="C813" s="188"/>
      <c r="D813" s="188"/>
      <c r="E813" s="188"/>
      <c r="F813" s="188"/>
      <c r="G813" s="188"/>
      <c r="H813" s="188"/>
    </row>
    <row r="814" spans="2:8" ht="12.75">
      <c r="B814" s="188"/>
      <c r="C814" s="188"/>
      <c r="D814" s="188"/>
      <c r="E814" s="188"/>
      <c r="F814" s="188"/>
      <c r="G814" s="188"/>
      <c r="H814" s="188"/>
    </row>
    <row r="815" spans="2:8" ht="12.75">
      <c r="B815" s="188"/>
      <c r="C815" s="188"/>
      <c r="D815" s="188"/>
      <c r="E815" s="188"/>
      <c r="F815" s="188"/>
      <c r="G815" s="188"/>
      <c r="H815" s="188"/>
    </row>
    <row r="816" spans="2:8" ht="12.75">
      <c r="B816" s="188"/>
      <c r="C816" s="188"/>
      <c r="D816" s="188"/>
      <c r="E816" s="188"/>
      <c r="F816" s="188"/>
      <c r="G816" s="188"/>
      <c r="H816" s="188"/>
    </row>
    <row r="817" spans="2:8" ht="12.75">
      <c r="B817" s="188"/>
      <c r="C817" s="188"/>
      <c r="D817" s="188"/>
      <c r="E817" s="188"/>
      <c r="F817" s="188"/>
      <c r="G817" s="188"/>
      <c r="H817" s="188"/>
    </row>
    <row r="818" spans="2:8" ht="12.75">
      <c r="B818" s="188"/>
      <c r="C818" s="188"/>
      <c r="D818" s="188"/>
      <c r="E818" s="188"/>
      <c r="F818" s="188"/>
      <c r="G818" s="188"/>
      <c r="H818" s="188"/>
    </row>
    <row r="819" spans="2:8" ht="12.75">
      <c r="B819" s="188"/>
      <c r="C819" s="188"/>
      <c r="D819" s="188"/>
      <c r="E819" s="188"/>
      <c r="F819" s="188"/>
      <c r="G819" s="188"/>
      <c r="H819" s="188"/>
    </row>
    <row r="820" spans="2:8" ht="12.75">
      <c r="B820" s="188"/>
      <c r="C820" s="188"/>
      <c r="D820" s="188"/>
      <c r="E820" s="188"/>
      <c r="F820" s="188"/>
      <c r="G820" s="188"/>
      <c r="H820" s="188"/>
    </row>
    <row r="821" spans="2:8" ht="12.75">
      <c r="B821" s="188"/>
      <c r="C821" s="188"/>
      <c r="D821" s="188"/>
      <c r="E821" s="188"/>
      <c r="F821" s="188"/>
      <c r="G821" s="188"/>
      <c r="H821" s="188"/>
    </row>
    <row r="822" spans="2:8" ht="12.75">
      <c r="B822" s="188"/>
      <c r="C822" s="188"/>
      <c r="D822" s="188"/>
      <c r="E822" s="188"/>
      <c r="F822" s="188"/>
      <c r="G822" s="188"/>
      <c r="H822" s="188"/>
    </row>
    <row r="823" spans="2:8" ht="12.75">
      <c r="B823" s="188"/>
      <c r="C823" s="188"/>
      <c r="D823" s="188"/>
      <c r="E823" s="188"/>
      <c r="F823" s="188"/>
      <c r="G823" s="188"/>
      <c r="H823" s="188"/>
    </row>
    <row r="824" spans="2:8" ht="12.75">
      <c r="B824" s="188"/>
      <c r="C824" s="188"/>
      <c r="D824" s="188"/>
      <c r="E824" s="188"/>
      <c r="F824" s="188"/>
      <c r="G824" s="188"/>
      <c r="H824" s="188"/>
    </row>
    <row r="825" spans="2:8" ht="12.75">
      <c r="B825" s="188"/>
      <c r="C825" s="188"/>
      <c r="D825" s="188"/>
      <c r="E825" s="188"/>
      <c r="F825" s="188"/>
      <c r="G825" s="188"/>
      <c r="H825" s="188"/>
    </row>
    <row r="826" spans="2:8" ht="12.75">
      <c r="B826" s="188"/>
      <c r="C826" s="188"/>
      <c r="D826" s="188"/>
      <c r="E826" s="188"/>
      <c r="F826" s="188"/>
      <c r="G826" s="188"/>
      <c r="H826" s="188"/>
    </row>
    <row r="827" spans="2:8" ht="12.75">
      <c r="B827" s="188"/>
      <c r="C827" s="188"/>
      <c r="D827" s="188"/>
      <c r="E827" s="188"/>
      <c r="F827" s="188"/>
      <c r="G827" s="188"/>
      <c r="H827" s="188"/>
    </row>
    <row r="828" spans="2:8" ht="12.75">
      <c r="B828" s="188"/>
      <c r="C828" s="188"/>
      <c r="D828" s="188"/>
      <c r="E828" s="188"/>
      <c r="F828" s="188"/>
      <c r="G828" s="188"/>
      <c r="H828" s="188"/>
    </row>
    <row r="829" spans="2:8" ht="12.75">
      <c r="B829" s="188"/>
      <c r="C829" s="188"/>
      <c r="D829" s="188"/>
      <c r="E829" s="188"/>
      <c r="F829" s="188"/>
      <c r="G829" s="188"/>
      <c r="H829" s="188"/>
    </row>
    <row r="830" spans="2:8" ht="12.75">
      <c r="B830" s="188"/>
      <c r="C830" s="188"/>
      <c r="D830" s="188"/>
      <c r="E830" s="188"/>
      <c r="F830" s="188"/>
      <c r="G830" s="188"/>
      <c r="H830" s="188"/>
    </row>
    <row r="831" spans="2:8" ht="12.75">
      <c r="B831" s="188"/>
      <c r="C831" s="188"/>
      <c r="D831" s="188"/>
      <c r="E831" s="188"/>
      <c r="F831" s="188"/>
      <c r="G831" s="188"/>
      <c r="H831" s="188"/>
    </row>
    <row r="832" spans="2:8" ht="12.75">
      <c r="B832" s="188"/>
      <c r="C832" s="188"/>
      <c r="D832" s="188"/>
      <c r="E832" s="188"/>
      <c r="F832" s="188"/>
      <c r="G832" s="188"/>
      <c r="H832" s="188"/>
    </row>
    <row r="833" spans="2:8" ht="12.75">
      <c r="B833" s="188"/>
      <c r="C833" s="188"/>
      <c r="D833" s="188"/>
      <c r="E833" s="188"/>
      <c r="F833" s="188"/>
      <c r="G833" s="188"/>
      <c r="H833" s="188"/>
    </row>
    <row r="834" spans="2:8" ht="12.75">
      <c r="B834" s="188"/>
      <c r="C834" s="188"/>
      <c r="D834" s="188"/>
      <c r="E834" s="188"/>
      <c r="F834" s="188"/>
      <c r="G834" s="188"/>
      <c r="H834" s="188"/>
    </row>
    <row r="835" spans="2:8" ht="12.75">
      <c r="B835" s="188"/>
      <c r="C835" s="188"/>
      <c r="D835" s="188"/>
      <c r="E835" s="188"/>
      <c r="F835" s="188"/>
      <c r="G835" s="188"/>
      <c r="H835" s="188"/>
    </row>
    <row r="836" spans="2:8" ht="12.75">
      <c r="B836" s="188"/>
      <c r="C836" s="188"/>
      <c r="D836" s="188"/>
      <c r="E836" s="188"/>
      <c r="F836" s="188"/>
      <c r="G836" s="188"/>
      <c r="H836" s="188"/>
    </row>
    <row r="837" spans="2:8" ht="12.75">
      <c r="B837" s="188"/>
      <c r="C837" s="188"/>
      <c r="D837" s="188"/>
      <c r="E837" s="188"/>
      <c r="F837" s="188"/>
      <c r="G837" s="188"/>
      <c r="H837" s="188"/>
    </row>
    <row r="838" spans="2:8" ht="12.75">
      <c r="B838" s="188"/>
      <c r="C838" s="188"/>
      <c r="D838" s="188"/>
      <c r="E838" s="188"/>
      <c r="F838" s="188"/>
      <c r="G838" s="188"/>
      <c r="H838" s="188"/>
    </row>
    <row r="839" spans="2:8" ht="12.75">
      <c r="B839" s="188"/>
      <c r="C839" s="188"/>
      <c r="D839" s="188"/>
      <c r="E839" s="188"/>
      <c r="F839" s="188"/>
      <c r="G839" s="188"/>
      <c r="H839" s="188"/>
    </row>
    <row r="840" spans="2:8" ht="12.75">
      <c r="B840" s="188"/>
      <c r="C840" s="188"/>
      <c r="D840" s="188"/>
      <c r="E840" s="188"/>
      <c r="F840" s="188"/>
      <c r="G840" s="188"/>
      <c r="H840" s="188"/>
    </row>
    <row r="841" spans="2:8" ht="12.75">
      <c r="B841" s="188"/>
      <c r="C841" s="188"/>
      <c r="D841" s="188"/>
      <c r="E841" s="188"/>
      <c r="F841" s="188"/>
      <c r="G841" s="188"/>
      <c r="H841" s="188"/>
    </row>
    <row r="842" spans="2:8" ht="12.75">
      <c r="B842" s="188"/>
      <c r="C842" s="188"/>
      <c r="D842" s="188"/>
      <c r="E842" s="188"/>
      <c r="F842" s="188"/>
      <c r="G842" s="188"/>
      <c r="H842" s="188"/>
    </row>
    <row r="843" spans="2:8" ht="12.75">
      <c r="B843" s="188"/>
      <c r="C843" s="188"/>
      <c r="D843" s="188"/>
      <c r="E843" s="188"/>
      <c r="F843" s="188"/>
      <c r="G843" s="188"/>
      <c r="H843" s="188"/>
    </row>
    <row r="844" spans="2:8" ht="12.75">
      <c r="B844" s="188"/>
      <c r="C844" s="188"/>
      <c r="D844" s="188"/>
      <c r="E844" s="188"/>
      <c r="F844" s="188"/>
      <c r="G844" s="188"/>
      <c r="H844" s="188"/>
    </row>
    <row r="845" spans="2:8" ht="12.75">
      <c r="B845" s="188"/>
      <c r="C845" s="188"/>
      <c r="D845" s="188"/>
      <c r="E845" s="188"/>
      <c r="F845" s="188"/>
      <c r="G845" s="188"/>
      <c r="H845" s="188"/>
    </row>
    <row r="846" spans="2:8" ht="12.75">
      <c r="B846" s="188"/>
      <c r="C846" s="188"/>
      <c r="D846" s="188"/>
      <c r="E846" s="188"/>
      <c r="F846" s="188"/>
      <c r="G846" s="188"/>
      <c r="H846" s="188"/>
    </row>
    <row r="847" spans="2:8" ht="12.75">
      <c r="B847" s="188"/>
      <c r="C847" s="188"/>
      <c r="D847" s="188"/>
      <c r="E847" s="188"/>
      <c r="F847" s="188"/>
      <c r="G847" s="188"/>
      <c r="H847" s="188"/>
    </row>
    <row r="848" spans="2:8" ht="12.75">
      <c r="B848" s="188"/>
      <c r="C848" s="188"/>
      <c r="D848" s="188"/>
      <c r="E848" s="188"/>
      <c r="F848" s="188"/>
      <c r="G848" s="188"/>
      <c r="H848" s="188"/>
    </row>
    <row r="849" spans="2:8" ht="12.75">
      <c r="B849" s="188"/>
      <c r="C849" s="188"/>
      <c r="D849" s="188"/>
      <c r="E849" s="188"/>
      <c r="F849" s="188"/>
      <c r="G849" s="188"/>
      <c r="H849" s="188"/>
    </row>
    <row r="850" spans="2:8" ht="12.75">
      <c r="B850" s="188"/>
      <c r="C850" s="188"/>
      <c r="D850" s="188"/>
      <c r="E850" s="188"/>
      <c r="F850" s="188"/>
      <c r="G850" s="188"/>
      <c r="H850" s="188"/>
    </row>
    <row r="851" spans="2:8" ht="12.75">
      <c r="B851" s="188"/>
      <c r="C851" s="188"/>
      <c r="D851" s="188"/>
      <c r="E851" s="188"/>
      <c r="F851" s="188"/>
      <c r="G851" s="188"/>
      <c r="H851" s="188"/>
    </row>
    <row r="852" spans="2:8" ht="12.75">
      <c r="B852" s="188"/>
      <c r="C852" s="188"/>
      <c r="D852" s="188"/>
      <c r="E852" s="188"/>
      <c r="F852" s="188"/>
      <c r="G852" s="188"/>
      <c r="H852" s="188"/>
    </row>
    <row r="853" spans="2:8" ht="12.75">
      <c r="B853" s="188"/>
      <c r="C853" s="188"/>
      <c r="D853" s="188"/>
      <c r="E853" s="188"/>
      <c r="F853" s="188"/>
      <c r="G853" s="188"/>
      <c r="H853" s="188"/>
    </row>
    <row r="854" spans="2:8" ht="12.75">
      <c r="B854" s="188"/>
      <c r="C854" s="188"/>
      <c r="D854" s="188"/>
      <c r="E854" s="188"/>
      <c r="F854" s="188"/>
      <c r="G854" s="188"/>
      <c r="H854" s="188"/>
    </row>
    <row r="855" spans="2:8" ht="12.75">
      <c r="B855" s="188"/>
      <c r="C855" s="188"/>
      <c r="D855" s="188"/>
      <c r="E855" s="188"/>
      <c r="F855" s="188"/>
      <c r="G855" s="188"/>
      <c r="H855" s="188"/>
    </row>
    <row r="856" spans="2:8" ht="12.75">
      <c r="B856" s="188"/>
      <c r="C856" s="188"/>
      <c r="D856" s="188"/>
      <c r="E856" s="188"/>
      <c r="F856" s="188"/>
      <c r="G856" s="188"/>
      <c r="H856" s="188"/>
    </row>
    <row r="857" spans="2:8" ht="12.75">
      <c r="B857" s="188"/>
      <c r="C857" s="188"/>
      <c r="D857" s="188"/>
      <c r="E857" s="188"/>
      <c r="F857" s="188"/>
      <c r="G857" s="188"/>
      <c r="H857" s="188"/>
    </row>
    <row r="858" spans="2:8" ht="12.75">
      <c r="B858" s="188"/>
      <c r="C858" s="188"/>
      <c r="D858" s="188"/>
      <c r="E858" s="188"/>
      <c r="F858" s="188"/>
      <c r="G858" s="188"/>
      <c r="H858" s="188"/>
    </row>
    <row r="859" spans="2:8" ht="12.75">
      <c r="B859" s="188"/>
      <c r="C859" s="188"/>
      <c r="D859" s="188"/>
      <c r="E859" s="188"/>
      <c r="F859" s="188"/>
      <c r="G859" s="188"/>
      <c r="H859" s="188"/>
    </row>
    <row r="860" spans="2:8" ht="12.75">
      <c r="B860" s="188"/>
      <c r="C860" s="188"/>
      <c r="D860" s="188"/>
      <c r="E860" s="188"/>
      <c r="F860" s="188"/>
      <c r="G860" s="188"/>
      <c r="H860" s="188"/>
    </row>
    <row r="861" spans="2:8" ht="12.75">
      <c r="B861" s="188"/>
      <c r="C861" s="188"/>
      <c r="D861" s="188"/>
      <c r="E861" s="188"/>
      <c r="F861" s="188"/>
      <c r="G861" s="188"/>
      <c r="H861" s="188"/>
    </row>
    <row r="862" spans="2:8" ht="12.75">
      <c r="B862" s="188"/>
      <c r="C862" s="188"/>
      <c r="D862" s="188"/>
      <c r="E862" s="188"/>
      <c r="F862" s="188"/>
      <c r="G862" s="188"/>
      <c r="H862" s="188"/>
    </row>
    <row r="863" spans="2:8" ht="12.75">
      <c r="B863" s="188"/>
      <c r="C863" s="188"/>
      <c r="D863" s="188"/>
      <c r="E863" s="188"/>
      <c r="F863" s="188"/>
      <c r="G863" s="188"/>
      <c r="H863" s="188"/>
    </row>
    <row r="864" spans="2:8" ht="12.75">
      <c r="B864" s="188"/>
      <c r="C864" s="188"/>
      <c r="D864" s="188"/>
      <c r="E864" s="188"/>
      <c r="F864" s="188"/>
      <c r="G864" s="188"/>
      <c r="H864" s="188"/>
    </row>
    <row r="865" spans="2:8" ht="12.75">
      <c r="B865" s="188"/>
      <c r="C865" s="188"/>
      <c r="D865" s="188"/>
      <c r="E865" s="188"/>
      <c r="F865" s="188"/>
      <c r="G865" s="188"/>
      <c r="H865" s="188"/>
    </row>
    <row r="866" spans="2:8" ht="12.75">
      <c r="B866" s="188"/>
      <c r="C866" s="188"/>
      <c r="D866" s="188"/>
      <c r="E866" s="188"/>
      <c r="F866" s="188"/>
      <c r="G866" s="188"/>
      <c r="H866" s="188"/>
    </row>
    <row r="867" spans="2:8" ht="12.75">
      <c r="B867" s="188"/>
      <c r="C867" s="188"/>
      <c r="D867" s="188"/>
      <c r="E867" s="188"/>
      <c r="F867" s="188"/>
      <c r="G867" s="188"/>
      <c r="H867" s="188"/>
    </row>
    <row r="868" spans="2:8" ht="12.75">
      <c r="B868" s="188"/>
      <c r="C868" s="188"/>
      <c r="D868" s="188"/>
      <c r="E868" s="188"/>
      <c r="F868" s="188"/>
      <c r="G868" s="188"/>
      <c r="H868" s="188"/>
    </row>
    <row r="869" spans="2:8" ht="12.75">
      <c r="B869" s="188"/>
      <c r="C869" s="188"/>
      <c r="D869" s="188"/>
      <c r="E869" s="188"/>
      <c r="F869" s="188"/>
      <c r="G869" s="188"/>
      <c r="H869" s="188"/>
    </row>
    <row r="870" spans="2:8" ht="12.75">
      <c r="B870" s="188"/>
      <c r="C870" s="188"/>
      <c r="D870" s="188"/>
      <c r="E870" s="188"/>
      <c r="F870" s="188"/>
      <c r="G870" s="188"/>
      <c r="H870" s="188"/>
    </row>
    <row r="871" spans="2:8" ht="12.75">
      <c r="B871" s="188"/>
      <c r="C871" s="188"/>
      <c r="D871" s="188"/>
      <c r="E871" s="188"/>
      <c r="F871" s="188"/>
      <c r="G871" s="188"/>
      <c r="H871" s="188"/>
    </row>
    <row r="872" spans="2:8" ht="12.75">
      <c r="B872" s="188"/>
      <c r="C872" s="188"/>
      <c r="D872" s="188"/>
      <c r="E872" s="188"/>
      <c r="F872" s="188"/>
      <c r="G872" s="188"/>
      <c r="H872" s="188"/>
    </row>
    <row r="873" spans="2:8" ht="12.75">
      <c r="B873" s="188"/>
      <c r="C873" s="188"/>
      <c r="D873" s="188"/>
      <c r="E873" s="188"/>
      <c r="F873" s="188"/>
      <c r="G873" s="188"/>
      <c r="H873" s="188"/>
    </row>
    <row r="874" spans="2:8" ht="12.75">
      <c r="B874" s="188"/>
      <c r="C874" s="188"/>
      <c r="D874" s="188"/>
      <c r="E874" s="188"/>
      <c r="F874" s="188"/>
      <c r="G874" s="188"/>
      <c r="H874" s="188"/>
    </row>
    <row r="875" spans="2:8" ht="12.75">
      <c r="B875" s="188"/>
      <c r="C875" s="188"/>
      <c r="D875" s="188"/>
      <c r="E875" s="188"/>
      <c r="F875" s="188"/>
      <c r="G875" s="188"/>
      <c r="H875" s="188"/>
    </row>
    <row r="876" spans="2:8" ht="12.75">
      <c r="B876" s="188"/>
      <c r="C876" s="188"/>
      <c r="D876" s="188"/>
      <c r="E876" s="188"/>
      <c r="F876" s="188"/>
      <c r="G876" s="188"/>
      <c r="H876" s="188"/>
    </row>
    <row r="877" spans="2:8" ht="12.75">
      <c r="B877" s="188"/>
      <c r="C877" s="188"/>
      <c r="D877" s="188"/>
      <c r="E877" s="188"/>
      <c r="F877" s="188"/>
      <c r="G877" s="188"/>
      <c r="H877" s="188"/>
    </row>
    <row r="878" spans="2:8" ht="12.75">
      <c r="B878" s="188"/>
      <c r="C878" s="188"/>
      <c r="D878" s="188"/>
      <c r="E878" s="188"/>
      <c r="F878" s="188"/>
      <c r="G878" s="188"/>
      <c r="H878" s="188"/>
    </row>
    <row r="879" spans="2:8" ht="12.75">
      <c r="B879" s="188"/>
      <c r="C879" s="188"/>
      <c r="D879" s="188"/>
      <c r="E879" s="188"/>
      <c r="F879" s="188"/>
      <c r="G879" s="188"/>
      <c r="H879" s="188"/>
    </row>
    <row r="880" spans="2:8" ht="12.75">
      <c r="B880" s="188"/>
      <c r="C880" s="188"/>
      <c r="D880" s="188"/>
      <c r="E880" s="188"/>
      <c r="F880" s="188"/>
      <c r="G880" s="188"/>
      <c r="H880" s="188"/>
    </row>
    <row r="881" spans="2:8" ht="12.75">
      <c r="B881" s="188"/>
      <c r="C881" s="188"/>
      <c r="D881" s="188"/>
      <c r="E881" s="188"/>
      <c r="F881" s="188"/>
      <c r="G881" s="188"/>
      <c r="H881" s="188"/>
    </row>
    <row r="882" spans="2:8" ht="12.75">
      <c r="B882" s="188"/>
      <c r="C882" s="188"/>
      <c r="D882" s="188"/>
      <c r="E882" s="188"/>
      <c r="F882" s="188"/>
      <c r="G882" s="188"/>
      <c r="H882" s="188"/>
    </row>
    <row r="883" spans="2:8" ht="12.75">
      <c r="B883" s="188"/>
      <c r="C883" s="188"/>
      <c r="D883" s="188"/>
      <c r="E883" s="188"/>
      <c r="F883" s="188"/>
      <c r="G883" s="188"/>
      <c r="H883" s="188"/>
    </row>
    <row r="884" spans="2:8" ht="12.75">
      <c r="B884" s="188"/>
      <c r="C884" s="188"/>
      <c r="D884" s="188"/>
      <c r="E884" s="188"/>
      <c r="F884" s="188"/>
      <c r="G884" s="188"/>
      <c r="H884" s="188"/>
    </row>
    <row r="885" spans="2:8" ht="12.75">
      <c r="B885" s="188"/>
      <c r="C885" s="188"/>
      <c r="D885" s="188"/>
      <c r="E885" s="188"/>
      <c r="F885" s="188"/>
      <c r="G885" s="188"/>
      <c r="H885" s="188"/>
    </row>
    <row r="886" spans="2:8" ht="12.75">
      <c r="B886" s="188"/>
      <c r="C886" s="188"/>
      <c r="D886" s="188"/>
      <c r="E886" s="188"/>
      <c r="F886" s="188"/>
      <c r="G886" s="188"/>
      <c r="H886" s="188"/>
    </row>
    <row r="887" spans="2:8" ht="12.75">
      <c r="B887" s="188"/>
      <c r="C887" s="188"/>
      <c r="D887" s="188"/>
      <c r="E887" s="188"/>
      <c r="F887" s="188"/>
      <c r="G887" s="188"/>
      <c r="H887" s="188"/>
    </row>
    <row r="888" spans="2:8" ht="12.75">
      <c r="B888" s="188"/>
      <c r="C888" s="188"/>
      <c r="D888" s="188"/>
      <c r="E888" s="188"/>
      <c r="F888" s="188"/>
      <c r="G888" s="188"/>
      <c r="H888" s="188"/>
    </row>
    <row r="889" spans="2:8" ht="12.75">
      <c r="B889" s="188"/>
      <c r="C889" s="188"/>
      <c r="D889" s="188"/>
      <c r="E889" s="188"/>
      <c r="F889" s="188"/>
      <c r="G889" s="188"/>
      <c r="H889" s="188"/>
    </row>
    <row r="890" spans="2:8" ht="12.75">
      <c r="B890" s="188"/>
      <c r="C890" s="188"/>
      <c r="D890" s="188"/>
      <c r="E890" s="188"/>
      <c r="F890" s="188"/>
      <c r="G890" s="188"/>
      <c r="H890" s="188"/>
    </row>
    <row r="891" spans="2:8" ht="12.75">
      <c r="B891" s="188"/>
      <c r="C891" s="188"/>
      <c r="D891" s="188"/>
      <c r="E891" s="188"/>
      <c r="F891" s="188"/>
      <c r="G891" s="188"/>
      <c r="H891" s="188"/>
    </row>
    <row r="892" spans="2:8" ht="12.75">
      <c r="B892" s="188"/>
      <c r="C892" s="188"/>
      <c r="D892" s="188"/>
      <c r="E892" s="188"/>
      <c r="F892" s="188"/>
      <c r="G892" s="188"/>
      <c r="H892" s="188"/>
    </row>
    <row r="893" spans="2:8" ht="12.75">
      <c r="B893" s="188"/>
      <c r="C893" s="188"/>
      <c r="D893" s="188"/>
      <c r="E893" s="188"/>
      <c r="F893" s="188"/>
      <c r="G893" s="188"/>
      <c r="H893" s="188"/>
    </row>
    <row r="894" spans="2:8" ht="12.75">
      <c r="B894" s="188"/>
      <c r="C894" s="188"/>
      <c r="D894" s="188"/>
      <c r="E894" s="188"/>
      <c r="F894" s="188"/>
      <c r="G894" s="188"/>
      <c r="H894" s="188"/>
    </row>
    <row r="895" spans="2:8" ht="12.75">
      <c r="B895" s="188"/>
      <c r="C895" s="188"/>
      <c r="D895" s="188"/>
      <c r="E895" s="188"/>
      <c r="F895" s="188"/>
      <c r="G895" s="188"/>
      <c r="H895" s="188"/>
    </row>
    <row r="896" spans="2:8" ht="12.75">
      <c r="B896" s="188"/>
      <c r="C896" s="188"/>
      <c r="D896" s="188"/>
      <c r="E896" s="188"/>
      <c r="F896" s="188"/>
      <c r="G896" s="188"/>
      <c r="H896" s="188"/>
    </row>
    <row r="897" spans="2:8" ht="12.75">
      <c r="B897" s="188"/>
      <c r="C897" s="188"/>
      <c r="D897" s="188"/>
      <c r="E897" s="188"/>
      <c r="F897" s="188"/>
      <c r="G897" s="188"/>
      <c r="H897" s="188"/>
    </row>
    <row r="898" spans="2:8" ht="12.75">
      <c r="B898" s="188"/>
      <c r="C898" s="188"/>
      <c r="D898" s="188"/>
      <c r="E898" s="188"/>
      <c r="F898" s="188"/>
      <c r="G898" s="188"/>
      <c r="H898" s="188"/>
    </row>
    <row r="899" spans="2:8" ht="12.75">
      <c r="B899" s="188"/>
      <c r="C899" s="188"/>
      <c r="D899" s="188"/>
      <c r="E899" s="188"/>
      <c r="F899" s="188"/>
      <c r="G899" s="188"/>
      <c r="H899" s="188"/>
    </row>
    <row r="900" spans="2:8" ht="12.75">
      <c r="B900" s="188"/>
      <c r="C900" s="188"/>
      <c r="D900" s="188"/>
      <c r="E900" s="188"/>
      <c r="F900" s="188"/>
      <c r="G900" s="188"/>
      <c r="H900" s="188"/>
    </row>
    <row r="901" spans="2:8" ht="12.75">
      <c r="B901" s="188"/>
      <c r="C901" s="188"/>
      <c r="D901" s="188"/>
      <c r="E901" s="188"/>
      <c r="F901" s="188"/>
      <c r="G901" s="188"/>
      <c r="H901" s="188"/>
    </row>
    <row r="902" spans="2:8" ht="12.75">
      <c r="B902" s="188"/>
      <c r="C902" s="188"/>
      <c r="D902" s="188"/>
      <c r="E902" s="188"/>
      <c r="F902" s="188"/>
      <c r="G902" s="188"/>
      <c r="H902" s="188"/>
    </row>
    <row r="903" spans="2:8" ht="12.75">
      <c r="B903" s="188"/>
      <c r="C903" s="188"/>
      <c r="D903" s="188"/>
      <c r="E903" s="188"/>
      <c r="F903" s="188"/>
      <c r="G903" s="188"/>
      <c r="H903" s="188"/>
    </row>
    <row r="904" spans="2:8" ht="12.75">
      <c r="B904" s="188"/>
      <c r="C904" s="188"/>
      <c r="D904" s="188"/>
      <c r="E904" s="188"/>
      <c r="F904" s="188"/>
      <c r="G904" s="188"/>
      <c r="H904" s="188"/>
    </row>
    <row r="905" spans="2:8" ht="12.75">
      <c r="B905" s="188"/>
      <c r="C905" s="188"/>
      <c r="D905" s="188"/>
      <c r="E905" s="188"/>
      <c r="F905" s="188"/>
      <c r="G905" s="188"/>
      <c r="H905" s="188"/>
    </row>
    <row r="906" spans="2:8" ht="12.75">
      <c r="B906" s="188"/>
      <c r="C906" s="188"/>
      <c r="D906" s="188"/>
      <c r="E906" s="188"/>
      <c r="F906" s="188"/>
      <c r="G906" s="188"/>
      <c r="H906" s="188"/>
    </row>
    <row r="907" spans="2:8" ht="12.75">
      <c r="B907" s="188"/>
      <c r="C907" s="188"/>
      <c r="D907" s="188"/>
      <c r="E907" s="188"/>
      <c r="F907" s="188"/>
      <c r="G907" s="188"/>
      <c r="H907" s="188"/>
    </row>
    <row r="908" spans="2:8" ht="12.75">
      <c r="B908" s="188"/>
      <c r="C908" s="188"/>
      <c r="D908" s="188"/>
      <c r="E908" s="188"/>
      <c r="F908" s="188"/>
      <c r="G908" s="188"/>
      <c r="H908" s="188"/>
    </row>
    <row r="909" spans="2:8" ht="12.75">
      <c r="B909" s="188"/>
      <c r="C909" s="188"/>
      <c r="D909" s="188"/>
      <c r="E909" s="188"/>
      <c r="F909" s="188"/>
      <c r="G909" s="188"/>
      <c r="H909" s="188"/>
    </row>
    <row r="910" spans="2:8" ht="12.75">
      <c r="B910" s="188"/>
      <c r="C910" s="188"/>
      <c r="D910" s="188"/>
      <c r="E910" s="188"/>
      <c r="F910" s="188"/>
      <c r="G910" s="188"/>
      <c r="H910" s="188"/>
    </row>
    <row r="911" spans="2:8" ht="12.75">
      <c r="B911" s="188"/>
      <c r="C911" s="188"/>
      <c r="D911" s="188"/>
      <c r="E911" s="188"/>
      <c r="F911" s="188"/>
      <c r="G911" s="188"/>
      <c r="H911" s="188"/>
    </row>
    <row r="912" spans="2:8" ht="12.75">
      <c r="B912" s="188"/>
      <c r="C912" s="188"/>
      <c r="D912" s="188"/>
      <c r="E912" s="188"/>
      <c r="F912" s="188"/>
      <c r="G912" s="188"/>
      <c r="H912" s="188"/>
    </row>
    <row r="913" spans="2:8" ht="12.75">
      <c r="B913" s="188"/>
      <c r="C913" s="188"/>
      <c r="D913" s="188"/>
      <c r="E913" s="188"/>
      <c r="F913" s="188"/>
      <c r="G913" s="188"/>
      <c r="H913" s="188"/>
    </row>
    <row r="914" spans="2:8" ht="12.75">
      <c r="B914" s="188"/>
      <c r="C914" s="188"/>
      <c r="D914" s="188"/>
      <c r="E914" s="188"/>
      <c r="F914" s="188"/>
      <c r="G914" s="188"/>
      <c r="H914" s="188"/>
    </row>
    <row r="915" spans="2:8" ht="12.75">
      <c r="B915" s="188"/>
      <c r="C915" s="188"/>
      <c r="D915" s="188"/>
      <c r="E915" s="188"/>
      <c r="F915" s="188"/>
      <c r="G915" s="188"/>
      <c r="H915" s="188"/>
    </row>
    <row r="916" spans="2:8" ht="12.75">
      <c r="B916" s="188"/>
      <c r="C916" s="188"/>
      <c r="D916" s="188"/>
      <c r="E916" s="188"/>
      <c r="F916" s="188"/>
      <c r="G916" s="188"/>
      <c r="H916" s="188"/>
    </row>
    <row r="917" spans="2:8" ht="12.75">
      <c r="B917" s="188"/>
      <c r="C917" s="188"/>
      <c r="D917" s="188"/>
      <c r="E917" s="188"/>
      <c r="F917" s="188"/>
      <c r="G917" s="188"/>
      <c r="H917" s="188"/>
    </row>
    <row r="918" spans="2:8" ht="12.75">
      <c r="B918" s="188"/>
      <c r="C918" s="188"/>
      <c r="D918" s="188"/>
      <c r="E918" s="188"/>
      <c r="F918" s="188"/>
      <c r="G918" s="188"/>
      <c r="H918" s="188"/>
    </row>
    <row r="919" spans="2:8" ht="12.75">
      <c r="B919" s="188"/>
      <c r="C919" s="188"/>
      <c r="D919" s="188"/>
      <c r="E919" s="188"/>
      <c r="F919" s="188"/>
      <c r="G919" s="188"/>
      <c r="H919" s="188"/>
    </row>
    <row r="920" spans="2:8" ht="12.75">
      <c r="B920" s="188"/>
      <c r="C920" s="188"/>
      <c r="D920" s="188"/>
      <c r="E920" s="188"/>
      <c r="F920" s="188"/>
      <c r="G920" s="188"/>
      <c r="H920" s="188"/>
    </row>
    <row r="921" spans="2:8" ht="12.75">
      <c r="B921" s="188"/>
      <c r="C921" s="188"/>
      <c r="D921" s="188"/>
      <c r="E921" s="188"/>
      <c r="F921" s="188"/>
      <c r="G921" s="188"/>
      <c r="H921" s="188"/>
    </row>
    <row r="922" spans="2:8" ht="12.75">
      <c r="B922" s="188"/>
      <c r="C922" s="188"/>
      <c r="D922" s="188"/>
      <c r="E922" s="188"/>
      <c r="F922" s="188"/>
      <c r="G922" s="188"/>
      <c r="H922" s="188"/>
    </row>
    <row r="923" spans="2:8" ht="12.75">
      <c r="B923" s="188"/>
      <c r="C923" s="188"/>
      <c r="D923" s="188"/>
      <c r="E923" s="188"/>
      <c r="F923" s="188"/>
      <c r="G923" s="188"/>
      <c r="H923" s="188"/>
    </row>
    <row r="924" spans="2:8" ht="12.75">
      <c r="B924" s="188"/>
      <c r="C924" s="188"/>
      <c r="D924" s="188"/>
      <c r="E924" s="188"/>
      <c r="F924" s="188"/>
      <c r="G924" s="188"/>
      <c r="H924" s="188"/>
    </row>
    <row r="925" spans="2:8" ht="12.75">
      <c r="B925" s="188"/>
      <c r="C925" s="188"/>
      <c r="D925" s="188"/>
      <c r="E925" s="188"/>
      <c r="F925" s="188"/>
      <c r="G925" s="188"/>
      <c r="H925" s="188"/>
    </row>
    <row r="926" spans="2:8" ht="12.75">
      <c r="B926" s="188"/>
      <c r="C926" s="188"/>
      <c r="D926" s="188"/>
      <c r="E926" s="188"/>
      <c r="F926" s="188"/>
      <c r="G926" s="188"/>
      <c r="H926" s="188"/>
    </row>
    <row r="927" spans="2:8" ht="12.75">
      <c r="B927" s="188"/>
      <c r="C927" s="188"/>
      <c r="D927" s="188"/>
      <c r="E927" s="188"/>
      <c r="F927" s="188"/>
      <c r="G927" s="188"/>
      <c r="H927" s="188"/>
    </row>
    <row r="928" spans="2:8" ht="12.75">
      <c r="B928" s="188"/>
      <c r="C928" s="188"/>
      <c r="D928" s="188"/>
      <c r="E928" s="188"/>
      <c r="F928" s="188"/>
      <c r="G928" s="188"/>
      <c r="H928" s="188"/>
    </row>
    <row r="929" spans="2:8" ht="12.75">
      <c r="B929" s="188"/>
      <c r="C929" s="188"/>
      <c r="D929" s="188"/>
      <c r="E929" s="188"/>
      <c r="F929" s="188"/>
      <c r="G929" s="188"/>
      <c r="H929" s="188"/>
    </row>
    <row r="930" spans="2:8" ht="12.75">
      <c r="B930" s="188"/>
      <c r="C930" s="188"/>
      <c r="D930" s="188"/>
      <c r="E930" s="188"/>
      <c r="F930" s="188"/>
      <c r="G930" s="188"/>
      <c r="H930" s="188"/>
    </row>
    <row r="931" spans="2:8" ht="12.75">
      <c r="B931" s="188"/>
      <c r="C931" s="188"/>
      <c r="D931" s="188"/>
      <c r="E931" s="188"/>
      <c r="F931" s="188"/>
      <c r="G931" s="188"/>
      <c r="H931" s="188"/>
    </row>
    <row r="932" spans="2:8" ht="12.75">
      <c r="B932" s="188"/>
      <c r="C932" s="188"/>
      <c r="D932" s="188"/>
      <c r="E932" s="188"/>
      <c r="F932" s="188"/>
      <c r="G932" s="188"/>
      <c r="H932" s="188"/>
    </row>
    <row r="933" spans="2:8" ht="12.75">
      <c r="B933" s="188"/>
      <c r="C933" s="188"/>
      <c r="D933" s="188"/>
      <c r="E933" s="188"/>
      <c r="F933" s="188"/>
      <c r="G933" s="188"/>
      <c r="H933" s="188"/>
    </row>
    <row r="934" spans="2:8" ht="12.75">
      <c r="B934" s="188"/>
      <c r="C934" s="188"/>
      <c r="D934" s="188"/>
      <c r="E934" s="188"/>
      <c r="F934" s="188"/>
      <c r="G934" s="188"/>
      <c r="H934" s="188"/>
    </row>
    <row r="935" spans="2:8" ht="12.75">
      <c r="B935" s="188"/>
      <c r="C935" s="188"/>
      <c r="D935" s="188"/>
      <c r="E935" s="188"/>
      <c r="F935" s="188"/>
      <c r="G935" s="188"/>
      <c r="H935" s="188"/>
    </row>
    <row r="936" spans="2:8" ht="12.75">
      <c r="B936" s="188"/>
      <c r="C936" s="188"/>
      <c r="D936" s="188"/>
      <c r="E936" s="188"/>
      <c r="F936" s="188"/>
      <c r="G936" s="188"/>
      <c r="H936" s="188"/>
    </row>
    <row r="937" spans="2:8" ht="12.75">
      <c r="B937" s="188"/>
      <c r="C937" s="188"/>
      <c r="D937" s="188"/>
      <c r="E937" s="188"/>
      <c r="F937" s="188"/>
      <c r="G937" s="188"/>
      <c r="H937" s="188"/>
    </row>
    <row r="938" spans="2:8" ht="12.75">
      <c r="B938" s="188"/>
      <c r="C938" s="188"/>
      <c r="D938" s="188"/>
      <c r="E938" s="188"/>
      <c r="F938" s="188"/>
      <c r="G938" s="188"/>
      <c r="H938" s="188"/>
    </row>
    <row r="939" spans="2:8" ht="12.75">
      <c r="B939" s="188"/>
      <c r="C939" s="188"/>
      <c r="D939" s="188"/>
      <c r="E939" s="188"/>
      <c r="F939" s="188"/>
      <c r="G939" s="188"/>
      <c r="H939" s="188"/>
    </row>
    <row r="940" spans="2:8" ht="12.75">
      <c r="B940" s="188"/>
      <c r="C940" s="188"/>
      <c r="D940" s="188"/>
      <c r="E940" s="188"/>
      <c r="F940" s="188"/>
      <c r="G940" s="188"/>
      <c r="H940" s="188"/>
    </row>
    <row r="941" spans="2:8" ht="12.75">
      <c r="B941" s="188"/>
      <c r="C941" s="188"/>
      <c r="D941" s="188"/>
      <c r="E941" s="188"/>
      <c r="F941" s="188"/>
      <c r="G941" s="188"/>
      <c r="H941" s="188"/>
    </row>
    <row r="942" spans="2:8" ht="12.75">
      <c r="B942" s="188"/>
      <c r="C942" s="188"/>
      <c r="D942" s="188"/>
      <c r="E942" s="188"/>
      <c r="F942" s="188"/>
      <c r="G942" s="188"/>
      <c r="H942" s="188"/>
    </row>
    <row r="943" spans="2:8" ht="12.75">
      <c r="B943" s="188"/>
      <c r="C943" s="188"/>
      <c r="D943" s="188"/>
      <c r="E943" s="188"/>
      <c r="F943" s="188"/>
      <c r="G943" s="188"/>
      <c r="H943" s="188"/>
    </row>
    <row r="944" spans="2:8" ht="12.75">
      <c r="B944" s="188"/>
      <c r="C944" s="188"/>
      <c r="D944" s="188"/>
      <c r="E944" s="188"/>
      <c r="F944" s="188"/>
      <c r="G944" s="188"/>
      <c r="H944" s="188"/>
    </row>
    <row r="945" spans="2:8" ht="12.75">
      <c r="B945" s="188"/>
      <c r="C945" s="188"/>
      <c r="D945" s="188"/>
      <c r="E945" s="188"/>
      <c r="F945" s="188"/>
      <c r="G945" s="188"/>
      <c r="H945" s="188"/>
    </row>
    <row r="946" spans="2:8" ht="12.75">
      <c r="B946" s="188"/>
      <c r="C946" s="188"/>
      <c r="D946" s="188"/>
      <c r="E946" s="188"/>
      <c r="F946" s="188"/>
      <c r="G946" s="188"/>
      <c r="H946" s="188"/>
    </row>
    <row r="947" spans="2:8" ht="12.75">
      <c r="B947" s="188"/>
      <c r="C947" s="188"/>
      <c r="D947" s="188"/>
      <c r="E947" s="188"/>
      <c r="F947" s="188"/>
      <c r="G947" s="188"/>
      <c r="H947" s="188"/>
    </row>
    <row r="948" spans="2:8" ht="12.75">
      <c r="B948" s="188"/>
      <c r="C948" s="188"/>
      <c r="D948" s="188"/>
      <c r="E948" s="188"/>
      <c r="F948" s="188"/>
      <c r="G948" s="188"/>
      <c r="H948" s="188"/>
    </row>
    <row r="949" spans="2:8" ht="12.75">
      <c r="B949" s="188"/>
      <c r="C949" s="188"/>
      <c r="D949" s="188"/>
      <c r="E949" s="188"/>
      <c r="F949" s="188"/>
      <c r="G949" s="188"/>
      <c r="H949" s="188"/>
    </row>
    <row r="950" spans="2:8" ht="12.75">
      <c r="B950" s="188"/>
      <c r="C950" s="188"/>
      <c r="D950" s="188"/>
      <c r="E950" s="188"/>
      <c r="F950" s="188"/>
      <c r="G950" s="188"/>
      <c r="H950" s="188"/>
    </row>
    <row r="951" spans="2:8" ht="12.75">
      <c r="B951" s="188"/>
      <c r="C951" s="188"/>
      <c r="D951" s="188"/>
      <c r="E951" s="188"/>
      <c r="F951" s="188"/>
      <c r="G951" s="188"/>
      <c r="H951" s="188"/>
    </row>
    <row r="952" spans="2:8" ht="12.75">
      <c r="H952" s="188"/>
    </row>
    <row r="953" spans="2:8" ht="12.75">
      <c r="H953" s="188"/>
    </row>
    <row r="954" spans="2:8" ht="12.75">
      <c r="H954" s="188"/>
    </row>
    <row r="955" spans="2:8" ht="12.75">
      <c r="H955" s="188"/>
    </row>
    <row r="956" spans="2:8" ht="12.75">
      <c r="H956" s="188"/>
    </row>
    <row r="957" spans="2:8" ht="12.75">
      <c r="H957" s="188"/>
    </row>
    <row r="958" spans="2:8" ht="12.75">
      <c r="H958" s="188"/>
    </row>
  </sheetData>
  <mergeCells count="30">
    <mergeCell ref="A1:G1"/>
    <mergeCell ref="A63:G63"/>
    <mergeCell ref="A71:G71"/>
    <mergeCell ref="A64:G66"/>
    <mergeCell ref="B62:F62"/>
    <mergeCell ref="A87:G87"/>
    <mergeCell ref="A79:G79"/>
    <mergeCell ref="A67:G67"/>
    <mergeCell ref="A80:G82"/>
    <mergeCell ref="A72:G74"/>
    <mergeCell ref="A76:G78"/>
    <mergeCell ref="A75:G75"/>
    <mergeCell ref="A68:G70"/>
    <mergeCell ref="A83:G83"/>
    <mergeCell ref="A84:G86"/>
    <mergeCell ref="A103:G105"/>
    <mergeCell ref="A102:G102"/>
    <mergeCell ref="B101:G101"/>
    <mergeCell ref="A97:G97"/>
    <mergeCell ref="B99:G99"/>
    <mergeCell ref="B100:G100"/>
    <mergeCell ref="B98:G98"/>
    <mergeCell ref="I3:J3"/>
    <mergeCell ref="B28:F28"/>
    <mergeCell ref="B37:F37"/>
    <mergeCell ref="B46:F46"/>
    <mergeCell ref="B10:G10"/>
    <mergeCell ref="B19:F19"/>
    <mergeCell ref="A38:F38"/>
    <mergeCell ref="A29:F29"/>
  </mergeCells>
  <conditionalFormatting sqref="B60:G60 B52:G52 B44:G44 B35:G35 B27:G27 G9 B9:E9 B28 G28 B10 B19 B18:D18">
    <cfRule type="cellIs" dxfId="21" priority="35" operator="equal">
      <formula>"No"</formula>
    </cfRule>
    <cfRule type="cellIs" dxfId="20" priority="36" operator="equal">
      <formula>"Yes"</formula>
    </cfRule>
  </conditionalFormatting>
  <conditionalFormatting sqref="F9 G19 C18:G18">
    <cfRule type="cellIs" dxfId="19" priority="29" operator="equal">
      <formula>"No"</formula>
    </cfRule>
    <cfRule type="cellIs" dxfId="18" priority="30" operator="equal">
      <formula>"Yes"</formula>
    </cfRule>
  </conditionalFormatting>
  <conditionalFormatting sqref="B59:G59 B51:G51 B43:G43 B34:G34 B26:G26 B8:G8 G17 B17:D17">
    <cfRule type="expression" dxfId="17" priority="17" stopIfTrue="1">
      <formula>B8=""</formula>
    </cfRule>
  </conditionalFormatting>
  <conditionalFormatting sqref="C17:F17">
    <cfRule type="expression" dxfId="16" priority="1" stopIfTrue="1">
      <formula>C17=""</formula>
    </cfRule>
  </conditionalFormatting>
  <dataValidations count="2">
    <dataValidation type="list" allowBlank="1" showInputMessage="1" showErrorMessage="1" sqref="B35:G35 B52:G52 B44:G44 B60:G60 B9:G9 B27:G27 B18:G18">
      <formula1>risk</formula1>
    </dataValidation>
    <dataValidation type="list" allowBlank="1" showInputMessage="1" showErrorMessage="1" sqref="A99:A101">
      <formula1>OtherRF</formula1>
    </dataValidation>
  </dataValidations>
  <hyperlinks>
    <hyperlink ref="B4" r:id="rId1"/>
    <hyperlink ref="C4" r:id="rId2"/>
    <hyperlink ref="D4" r:id="rId3"/>
    <hyperlink ref="E4" r:id="rId4"/>
    <hyperlink ref="B22" r:id="rId5"/>
    <hyperlink ref="D22" r:id="rId6"/>
    <hyperlink ref="C3" r:id="rId7" display="Single Parent HH"/>
    <hyperlink ref="D3" r:id="rId8" display="Poverty Rate for Children Under 18 - Rate "/>
    <hyperlink ref="E3" r:id="rId9" display="Teen Pregnancies, Ages 15 to 19 - Rate Per 1,000 Females (2015)"/>
    <hyperlink ref="E22" r:id="rId10" display="https://www.humanservices.state.pa.us/CommunityLevelOutcomeIndicators/PAChildStatFlex.html"/>
    <hyperlink ref="B12" r:id="rId11" display="Habitual Truancy - Rate (2015)"/>
    <hyperlink ref="E21" r:id="rId12" display="Violent Index Offenses: Reported Offenses - Rate Per 100,000 Population (2014)"/>
    <hyperlink ref="C21:D21" r:id="rId13" display="Juvenile Crime Arrest Rate"/>
    <hyperlink ref="B21" r:id="rId14" display="School Discipline - Total Incidents / Total Enrollment"/>
    <hyperlink ref="C47" r:id="rId15"/>
    <hyperlink ref="F3" r:id="rId16" display="Persons in Poverty - Percent 2016"/>
    <hyperlink ref="G3" r:id="rId17" display="Children Enrolled in Medical Assistance"/>
    <hyperlink ref="D21" r:id="rId18" display="Delinquency Dispositions As A %  Of Juvenile Population - Percent (2015)"/>
    <hyperlink ref="F21" r:id="rId19" display="Movers in Past Year (Transition/Mobility)"/>
    <hyperlink ref="A29" r:id="rId20" display="NSDUH Regional Drug Use - Perceptions of Risk (2014) - [ENTER 18 OR OLDER DATA]       LINK TO NSDUH DOCUMENT            "/>
    <hyperlink ref="A38" r:id="rId21" display="NSDUH Regional Mental Health Concerns - (2014) - [ENTER 18 OR OLDER DATA]"/>
    <hyperlink ref="B3" r:id="rId22" display="Substantiated Child Abuse -  Rate Per 1,000 Children (2016)"/>
    <hyperlink ref="A38:F38" r:id="rId23" display="NSDUH Regional Mental Health Concerns - (2016) - [ENTER 18 OR OLDER DATA]"/>
    <hyperlink ref="E12" r:id="rId24" display="Bachelor's Degree - Percent (2011-15)"/>
  </hyperlinks>
  <pageMargins left="0.25" right="0.25" top="0.5" bottom="0.5" header="0" footer="0"/>
  <pageSetup paperSize="17" scale="43" fitToWidth="0" orientation="landscape" r:id="rId25"/>
  <drawing r:id="rId26"/>
  <legacyDrawing r:id="rId27"/>
  <extLst>
    <ext xmlns:x14="http://schemas.microsoft.com/office/spreadsheetml/2009/9/main" uri="{78C0D931-6437-407d-A8EE-F0AAD7539E65}">
      <x14:conditionalFormattings>
        <x14:conditionalFormatting xmlns:xm="http://schemas.microsoft.com/office/excel/2006/main">
          <x14:cfRule type="expression" priority="18" id="{59BB5B07-3E2A-4C7D-B4A8-408447E00E8E}">
            <xm:f>B8&gt;=lists!$A$8</xm:f>
            <x14:dxf>
              <font>
                <b/>
                <i val="0"/>
              </font>
              <fill>
                <patternFill>
                  <bgColor rgb="FFFF6464"/>
                </patternFill>
              </fill>
            </x14:dxf>
          </x14:cfRule>
          <x14:cfRule type="expression" priority="19" id="{F388A202-9851-44E7-9BF1-AFF976ED4B3A}">
            <xm:f>B8&gt;=lists!$A$7</xm:f>
            <x14:dxf>
              <font>
                <b/>
                <i val="0"/>
              </font>
              <fill>
                <patternFill>
                  <bgColor theme="9" tint="0.39994506668294322"/>
                </patternFill>
              </fill>
            </x14:dxf>
          </x14:cfRule>
          <x14:cfRule type="expression" priority="20" id="{7F11C6C3-9EE3-4B86-8D84-8050701CF745}">
            <xm:f>B8&gt;=lists!$A$6</xm:f>
            <x14:dxf>
              <font>
                <b/>
                <i val="0"/>
              </font>
              <fill>
                <patternFill>
                  <bgColor rgb="FFFFFF99"/>
                </patternFill>
              </fill>
            </x14:dxf>
          </x14:cfRule>
          <xm:sqref>B59:G59 B51:G51 B43:G43 B34:G34 B26:G26 B8:G8 G17 B17:D17</xm:sqref>
        </x14:conditionalFormatting>
        <x14:conditionalFormatting xmlns:xm="http://schemas.microsoft.com/office/excel/2006/main">
          <x14:cfRule type="expression" priority="2" id="{C8532D38-58B0-4970-8972-E306B4D1053D}">
            <xm:f>D17&lt;=lists!$A$12</xm:f>
            <x14:dxf>
              <font>
                <b/>
                <i val="0"/>
              </font>
              <fill>
                <patternFill>
                  <bgColor rgb="FFFF6464"/>
                </patternFill>
              </fill>
            </x14:dxf>
          </x14:cfRule>
          <x14:cfRule type="expression" priority="3" id="{AC928258-05D6-42D9-A0FC-B39DFAF821BA}">
            <xm:f>D17&lt;=lists!$A$11</xm:f>
            <x14:dxf>
              <font>
                <b/>
                <i val="0"/>
              </font>
              <fill>
                <patternFill>
                  <bgColor theme="9" tint="0.39994506668294322"/>
                </patternFill>
              </fill>
            </x14:dxf>
          </x14:cfRule>
          <x14:cfRule type="expression" priority="4" id="{7814CD6E-B46F-4FC7-80FD-7DFF4EBD704F}">
            <xm:f>D17&lt;=lists!$A$10</xm:f>
            <x14:dxf>
              <font>
                <b/>
                <i val="0"/>
              </font>
              <fill>
                <patternFill>
                  <bgColor rgb="FFFFFF99"/>
                </patternFill>
              </fill>
            </x14:dxf>
          </x14:cfRule>
          <xm:sqref>D17:F17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lists!$C$31:$C$35</xm:f>
          </x14:formula1>
          <xm:sqref>B89:B96</xm:sqref>
        </x14:dataValidation>
        <x14:dataValidation type="list" allowBlank="1" showInputMessage="1" showErrorMessage="1">
          <x14:formula1>
            <xm:f>lists!$E$31:$E$35</xm:f>
          </x14:formula1>
          <xm:sqref>F89:F96</xm:sqref>
        </x14:dataValidation>
        <x14:dataValidation type="list" allowBlank="1" showInputMessage="1" showErrorMessage="1">
          <x14:formula1>
            <xm:f>lists!$D$31:$D$34</xm:f>
          </x14:formula1>
          <xm:sqref>D89:D96</xm:sqref>
        </x14:dataValidation>
        <x14:dataValidation type="list" allowBlank="1" showInputMessage="1" showErrorMessage="1">
          <x14:formula1>
            <xm:f>lists!$C$40:$C$42</xm:f>
          </x14:formula1>
          <xm:sqref>C89:C96 E89:E96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59999389629810485"/>
  </sheetPr>
  <dimension ref="A1:Q75"/>
  <sheetViews>
    <sheetView showGridLines="0" zoomScale="90" zoomScaleNormal="90" workbookViewId="0">
      <selection activeCell="I8" sqref="I8:K8"/>
    </sheetView>
  </sheetViews>
  <sheetFormatPr defaultColWidth="14.42578125" defaultRowHeight="15.75" customHeight="1"/>
  <cols>
    <col min="1" max="1" width="3.7109375" style="168" customWidth="1"/>
    <col min="2" max="2" width="40.7109375" style="55" customWidth="1"/>
    <col min="3" max="3" width="41.42578125" style="55" customWidth="1"/>
    <col min="4" max="6" width="10.7109375" style="55" customWidth="1"/>
    <col min="7" max="7" width="14.5703125" style="55" customWidth="1"/>
    <col min="8" max="8" width="3.5703125" style="55" customWidth="1"/>
    <col min="9" max="9" width="14.42578125" style="55"/>
    <col min="10" max="10" width="7.140625" style="55" customWidth="1"/>
    <col min="11" max="11" width="4.28515625" style="55" customWidth="1"/>
    <col min="12" max="12" width="2.7109375" style="55" bestFit="1" customWidth="1"/>
    <col min="13" max="13" width="3.140625" style="55" customWidth="1"/>
    <col min="14" max="14" width="19.140625" style="55" customWidth="1"/>
    <col min="15" max="16" width="14.42578125" style="55"/>
    <col min="17" max="17" width="37.7109375" style="55" customWidth="1"/>
    <col min="18" max="16384" width="14.42578125" style="55"/>
  </cols>
  <sheetData>
    <row r="1" spans="1:17" s="168" customFormat="1" ht="54.75" customHeight="1"/>
    <row r="2" spans="1:17" s="168" customFormat="1" ht="54.75" customHeight="1"/>
    <row r="3" spans="1:17" ht="15.75" customHeight="1">
      <c r="B3" s="213"/>
      <c r="C3" s="151"/>
      <c r="D3" s="151"/>
      <c r="E3" s="151"/>
      <c r="F3" s="151"/>
      <c r="G3" s="152"/>
    </row>
    <row r="4" spans="1:17" ht="17.100000000000001" customHeight="1">
      <c r="B4" s="1057" t="str">
        <f>Preparation!$C$3</f>
        <v>Enter name of Single County Authority here (i.e. Centre County SCA)</v>
      </c>
      <c r="C4" s="1058"/>
      <c r="D4" s="1058"/>
      <c r="E4" s="1058"/>
      <c r="F4" s="1058"/>
      <c r="G4" s="1059"/>
    </row>
    <row r="5" spans="1:17" ht="38.25" customHeight="1">
      <c r="B5" s="1061" t="s">
        <v>411</v>
      </c>
      <c r="C5" s="1062"/>
      <c r="D5" s="1062"/>
      <c r="E5" s="1062"/>
      <c r="F5" s="1062"/>
      <c r="G5" s="1063"/>
    </row>
    <row r="6" spans="1:17" ht="15.75" customHeight="1">
      <c r="A6" s="600"/>
      <c r="B6" s="1060" t="s">
        <v>190</v>
      </c>
      <c r="C6" s="1060"/>
      <c r="D6" s="1060"/>
      <c r="E6" s="1060"/>
      <c r="F6" s="1060"/>
      <c r="G6" s="1060"/>
      <c r="I6" s="1093"/>
      <c r="J6" s="1093"/>
      <c r="K6" s="1093"/>
      <c r="L6" s="1075"/>
      <c r="M6" s="1093"/>
      <c r="N6" s="1093"/>
      <c r="O6" s="1093"/>
      <c r="P6" s="1093"/>
      <c r="Q6" s="1094"/>
    </row>
    <row r="7" spans="1:17" ht="15.75" customHeight="1">
      <c r="A7" s="601"/>
      <c r="B7" s="153" t="s">
        <v>191</v>
      </c>
      <c r="C7" s="1052" t="s">
        <v>361</v>
      </c>
      <c r="D7" s="1053"/>
      <c r="E7" s="1053"/>
      <c r="F7" s="1053"/>
      <c r="G7" s="1054"/>
      <c r="I7" s="1093"/>
      <c r="J7" s="1093"/>
      <c r="K7" s="1093"/>
      <c r="L7" s="1075"/>
      <c r="M7" s="1093"/>
      <c r="N7" s="1093"/>
      <c r="O7" s="1093"/>
      <c r="P7" s="1093"/>
      <c r="Q7" s="1094"/>
    </row>
    <row r="8" spans="1:17" ht="15.75" customHeight="1">
      <c r="A8" s="601"/>
      <c r="B8" s="154">
        <f>'Consumption 1'!A90</f>
        <v>0</v>
      </c>
      <c r="C8" s="1043">
        <f>'Consumption 1'!B90</f>
        <v>0</v>
      </c>
      <c r="D8" s="1044"/>
      <c r="E8" s="1044"/>
      <c r="F8" s="1044"/>
      <c r="G8" s="1045"/>
      <c r="I8" s="1072"/>
      <c r="J8" s="1072"/>
      <c r="K8" s="1072"/>
      <c r="L8" s="602"/>
      <c r="M8" s="1077"/>
      <c r="N8" s="1077"/>
      <c r="O8" s="603"/>
      <c r="P8" s="604"/>
      <c r="Q8" s="604"/>
    </row>
    <row r="9" spans="1:17" ht="15.75" customHeight="1">
      <c r="A9" s="601"/>
      <c r="B9" s="155">
        <f>'Consumption 1'!A91</f>
        <v>0</v>
      </c>
      <c r="C9" s="1046">
        <f>'Consumption 1'!B91</f>
        <v>0</v>
      </c>
      <c r="D9" s="1047"/>
      <c r="E9" s="1047"/>
      <c r="F9" s="1047"/>
      <c r="G9" s="1048"/>
      <c r="I9" s="1072"/>
      <c r="J9" s="1072"/>
      <c r="K9" s="1072"/>
      <c r="L9" s="602"/>
      <c r="M9" s="1077"/>
      <c r="N9" s="1077"/>
      <c r="O9" s="603"/>
      <c r="P9" s="605"/>
      <c r="Q9" s="605"/>
    </row>
    <row r="10" spans="1:17" ht="15.75" customHeight="1">
      <c r="A10" s="601"/>
      <c r="B10" s="155">
        <f>'Consumption 1'!A92</f>
        <v>0</v>
      </c>
      <c r="C10" s="1046">
        <f>'Consumption 1'!B92</f>
        <v>0</v>
      </c>
      <c r="D10" s="1047"/>
      <c r="E10" s="1047"/>
      <c r="F10" s="1047"/>
      <c r="G10" s="1048"/>
      <c r="I10" s="1072"/>
      <c r="J10" s="1072"/>
      <c r="K10" s="1072"/>
      <c r="L10" s="602"/>
      <c r="M10" s="1077"/>
      <c r="N10" s="1077"/>
      <c r="O10" s="603"/>
      <c r="P10" s="604"/>
      <c r="Q10" s="604"/>
    </row>
    <row r="11" spans="1:17" ht="15.75" customHeight="1">
      <c r="A11" s="601"/>
      <c r="B11" s="155">
        <f>'Consumption 2'!A103</f>
        <v>0</v>
      </c>
      <c r="C11" s="1046">
        <f>'Consumption 2'!B103</f>
        <v>0</v>
      </c>
      <c r="D11" s="1047">
        <f>'Consumption 2'!C103</f>
        <v>0</v>
      </c>
      <c r="E11" s="1047">
        <f>'Consumption 2'!D103</f>
        <v>0</v>
      </c>
      <c r="F11" s="1047">
        <f>'Consumption 2'!E103</f>
        <v>0</v>
      </c>
      <c r="G11" s="1048" t="e">
        <f>'Consumption 2'!#REF!</f>
        <v>#REF!</v>
      </c>
      <c r="I11" s="1072"/>
      <c r="J11" s="1072"/>
      <c r="K11" s="1072"/>
      <c r="L11" s="602"/>
      <c r="M11" s="1077"/>
      <c r="N11" s="1077"/>
      <c r="O11" s="603"/>
      <c r="P11" s="604"/>
      <c r="Q11" s="604"/>
    </row>
    <row r="12" spans="1:17" ht="15.75" customHeight="1">
      <c r="A12" s="601"/>
      <c r="B12" s="155">
        <f>'Consumption 2'!A104</f>
        <v>0</v>
      </c>
      <c r="C12" s="1049">
        <f>'Consumption 2'!B104</f>
        <v>0</v>
      </c>
      <c r="D12" s="1050">
        <f>'Consumption 2'!C104</f>
        <v>0</v>
      </c>
      <c r="E12" s="1050">
        <f>'Consumption 2'!D104</f>
        <v>0</v>
      </c>
      <c r="F12" s="1050">
        <f>'Consumption 2'!E104</f>
        <v>0</v>
      </c>
      <c r="G12" s="1051" t="e">
        <f>'Consumption 2'!#REF!</f>
        <v>#REF!</v>
      </c>
      <c r="I12" s="1072"/>
      <c r="J12" s="1072"/>
      <c r="K12" s="1072"/>
      <c r="L12" s="602"/>
      <c r="M12" s="1077"/>
      <c r="N12" s="1077"/>
      <c r="O12" s="603"/>
      <c r="P12" s="604"/>
      <c r="Q12" s="604"/>
    </row>
    <row r="13" spans="1:17" ht="15.75" customHeight="1">
      <c r="A13" s="600"/>
      <c r="B13" s="153" t="s">
        <v>192</v>
      </c>
      <c r="C13" s="1052" t="s">
        <v>361</v>
      </c>
      <c r="D13" s="1053"/>
      <c r="E13" s="1053"/>
      <c r="F13" s="1053"/>
      <c r="G13" s="1054"/>
      <c r="I13" s="1072"/>
      <c r="J13" s="1072"/>
      <c r="K13" s="1072"/>
      <c r="L13" s="602"/>
      <c r="M13" s="603"/>
      <c r="N13" s="603"/>
      <c r="O13" s="603"/>
      <c r="P13" s="604"/>
      <c r="Q13" s="604"/>
    </row>
    <row r="14" spans="1:17" ht="15.75" customHeight="1">
      <c r="A14" s="601"/>
      <c r="B14" s="155">
        <f>'Youth Consequences'!A69</f>
        <v>0</v>
      </c>
      <c r="C14" s="1043">
        <f>'Youth Consequences'!C69</f>
        <v>0</v>
      </c>
      <c r="D14" s="1044">
        <f>'Youth Consequences'!C69</f>
        <v>0</v>
      </c>
      <c r="E14" s="1044">
        <f>'Youth Consequences'!D69</f>
        <v>0</v>
      </c>
      <c r="F14" s="1044">
        <f>'Youth Consequences'!E69</f>
        <v>0</v>
      </c>
      <c r="G14" s="1045">
        <f>'Youth Consequences'!G69</f>
        <v>0</v>
      </c>
      <c r="I14" s="1072"/>
      <c r="J14" s="1072"/>
      <c r="K14" s="1072"/>
      <c r="L14" s="602"/>
      <c r="M14" s="1077"/>
      <c r="N14" s="1077"/>
      <c r="O14" s="603"/>
      <c r="P14" s="604"/>
      <c r="Q14" s="604"/>
    </row>
    <row r="15" spans="1:17" ht="15.75" customHeight="1">
      <c r="A15" s="601"/>
      <c r="B15" s="155">
        <f>'Youth Consequences'!A70</f>
        <v>0</v>
      </c>
      <c r="C15" s="1046">
        <f>'Youth Consequences'!C70</f>
        <v>0</v>
      </c>
      <c r="D15" s="1047">
        <f>'Youth Consequences'!C70</f>
        <v>0</v>
      </c>
      <c r="E15" s="1047">
        <f>'Youth Consequences'!D70</f>
        <v>0</v>
      </c>
      <c r="F15" s="1047">
        <f>'Youth Consequences'!E70</f>
        <v>0</v>
      </c>
      <c r="G15" s="1048">
        <f>'Youth Consequences'!G70</f>
        <v>0</v>
      </c>
      <c r="I15" s="1072"/>
      <c r="J15" s="1072"/>
      <c r="K15" s="1072"/>
      <c r="L15" s="602"/>
      <c r="M15" s="1077"/>
      <c r="N15" s="1077"/>
      <c r="O15" s="603"/>
      <c r="P15" s="604"/>
      <c r="Q15" s="604"/>
    </row>
    <row r="16" spans="1:17" ht="15.75" customHeight="1">
      <c r="A16" s="601"/>
      <c r="B16" s="155">
        <f>'Youth Consequences'!A71</f>
        <v>0</v>
      </c>
      <c r="C16" s="1049">
        <f>'Youth Consequences'!C71</f>
        <v>0</v>
      </c>
      <c r="D16" s="1050">
        <f>'Youth Consequences'!C71</f>
        <v>0</v>
      </c>
      <c r="E16" s="1050">
        <f>'Youth Consequences'!D71</f>
        <v>0</v>
      </c>
      <c r="F16" s="1050">
        <f>'Youth Consequences'!E71</f>
        <v>0</v>
      </c>
      <c r="G16" s="1051">
        <f>'Youth Consequences'!G71</f>
        <v>0</v>
      </c>
      <c r="I16" s="1072"/>
      <c r="J16" s="1072"/>
      <c r="K16" s="1072"/>
      <c r="L16" s="602"/>
      <c r="M16" s="1077"/>
      <c r="N16" s="1077"/>
      <c r="O16" s="603"/>
      <c r="P16" s="604"/>
      <c r="Q16" s="604"/>
    </row>
    <row r="17" spans="1:17" ht="15.75" customHeight="1">
      <c r="A17" s="601"/>
      <c r="B17" s="1069" t="s">
        <v>60</v>
      </c>
      <c r="C17" s="1070"/>
      <c r="D17" s="1070"/>
      <c r="E17" s="1070"/>
      <c r="F17" s="1070"/>
      <c r="G17" s="1071"/>
      <c r="I17" s="1072"/>
      <c r="J17" s="1072"/>
      <c r="K17" s="1072"/>
      <c r="L17" s="602"/>
      <c r="M17" s="603"/>
      <c r="N17" s="603"/>
      <c r="O17" s="603"/>
      <c r="P17" s="604"/>
      <c r="Q17" s="604"/>
    </row>
    <row r="18" spans="1:17" ht="15.75" customHeight="1">
      <c r="A18" s="601"/>
      <c r="B18" s="153" t="s">
        <v>191</v>
      </c>
      <c r="C18" s="1052" t="s">
        <v>361</v>
      </c>
      <c r="D18" s="1053"/>
      <c r="E18" s="1053"/>
      <c r="F18" s="1053"/>
      <c r="G18" s="1054"/>
      <c r="I18" s="1072"/>
      <c r="J18" s="1072"/>
      <c r="K18" s="1072"/>
      <c r="L18" s="602"/>
      <c r="M18" s="603"/>
      <c r="N18" s="603"/>
      <c r="O18" s="603"/>
      <c r="P18" s="604"/>
      <c r="Q18" s="604"/>
    </row>
    <row r="19" spans="1:17" ht="15.75" customHeight="1">
      <c r="A19" s="601"/>
      <c r="B19" s="155">
        <f>'Consumption 3'!A85</f>
        <v>0</v>
      </c>
      <c r="C19" s="1043">
        <f>'Consumption 3'!B85</f>
        <v>0</v>
      </c>
      <c r="D19" s="1044"/>
      <c r="E19" s="1044"/>
      <c r="F19" s="1044"/>
      <c r="G19" s="1045"/>
      <c r="I19" s="1072"/>
      <c r="J19" s="1072"/>
      <c r="K19" s="1072"/>
      <c r="L19" s="602"/>
      <c r="M19" s="1077"/>
      <c r="N19" s="1077"/>
      <c r="O19" s="603"/>
      <c r="P19" s="604"/>
      <c r="Q19" s="604"/>
    </row>
    <row r="20" spans="1:17" ht="15.75" customHeight="1">
      <c r="A20" s="601"/>
      <c r="B20" s="155">
        <f>'Consumption 3'!A86</f>
        <v>0</v>
      </c>
      <c r="C20" s="1046">
        <f>'Consumption 3'!B86</f>
        <v>0</v>
      </c>
      <c r="D20" s="1047">
        <f>'Consumption 3'!C86</f>
        <v>0</v>
      </c>
      <c r="E20" s="1047">
        <f>'Consumption 3'!D86</f>
        <v>0</v>
      </c>
      <c r="F20" s="1047">
        <f>'Consumption 3'!E86</f>
        <v>0</v>
      </c>
      <c r="G20" s="1048">
        <f>'Consumption 3'!G52</f>
        <v>0</v>
      </c>
      <c r="I20" s="1072"/>
      <c r="J20" s="1072"/>
      <c r="K20" s="1072"/>
      <c r="L20" s="602"/>
      <c r="M20" s="1077"/>
      <c r="N20" s="1077"/>
      <c r="O20" s="603"/>
      <c r="P20" s="604"/>
      <c r="Q20" s="604"/>
    </row>
    <row r="21" spans="1:17" ht="15.75" customHeight="1">
      <c r="A21" s="601"/>
      <c r="B21" s="155">
        <f>'Consumption 3'!A87</f>
        <v>0</v>
      </c>
      <c r="C21" s="1049">
        <f>'Consumption 3'!B87</f>
        <v>0</v>
      </c>
      <c r="D21" s="1050"/>
      <c r="E21" s="1050"/>
      <c r="F21" s="1050"/>
      <c r="G21" s="1051"/>
      <c r="I21" s="1072"/>
      <c r="J21" s="1072"/>
      <c r="K21" s="1072"/>
      <c r="L21" s="602"/>
      <c r="M21" s="1077"/>
      <c r="N21" s="1077"/>
      <c r="O21" s="603"/>
      <c r="P21" s="604"/>
      <c r="Q21" s="604"/>
    </row>
    <row r="22" spans="1:17" ht="15.75" customHeight="1">
      <c r="A22" s="601"/>
      <c r="B22" s="153" t="s">
        <v>192</v>
      </c>
      <c r="C22" s="1052" t="s">
        <v>361</v>
      </c>
      <c r="D22" s="1053"/>
      <c r="E22" s="1053"/>
      <c r="F22" s="1053"/>
      <c r="G22" s="1054"/>
      <c r="I22" s="1072"/>
      <c r="J22" s="1072"/>
      <c r="K22" s="1072"/>
      <c r="L22" s="602"/>
      <c r="M22" s="603"/>
      <c r="N22" s="603"/>
      <c r="O22" s="603"/>
      <c r="P22" s="604"/>
      <c r="Q22" s="604"/>
    </row>
    <row r="23" spans="1:17" ht="15.75" customHeight="1">
      <c r="A23" s="601"/>
      <c r="B23" s="155">
        <f>'Adult Consequences'!A75</f>
        <v>0</v>
      </c>
      <c r="C23" s="1043">
        <f>'Adult Consequences'!C75</f>
        <v>0</v>
      </c>
      <c r="D23" s="1044"/>
      <c r="E23" s="1044"/>
      <c r="F23" s="1044"/>
      <c r="G23" s="1045"/>
      <c r="H23" s="606"/>
      <c r="I23" s="1072"/>
      <c r="J23" s="1072"/>
      <c r="K23" s="1072"/>
      <c r="L23" s="602"/>
      <c r="M23" s="1077"/>
      <c r="N23" s="1077"/>
      <c r="O23" s="603"/>
      <c r="P23" s="604"/>
      <c r="Q23" s="604"/>
    </row>
    <row r="24" spans="1:17" ht="15.75" customHeight="1">
      <c r="A24" s="601"/>
      <c r="B24" s="155">
        <f>'Adult Consequences'!A76</f>
        <v>0</v>
      </c>
      <c r="C24" s="1046">
        <f>'Adult Consequences'!C76</f>
        <v>0</v>
      </c>
      <c r="D24" s="1047"/>
      <c r="E24" s="1047"/>
      <c r="F24" s="1047"/>
      <c r="G24" s="1048"/>
      <c r="H24" s="194"/>
      <c r="I24" s="1072"/>
      <c r="J24" s="1072"/>
      <c r="K24" s="1072"/>
      <c r="L24" s="602"/>
      <c r="M24" s="1077"/>
      <c r="N24" s="1077"/>
      <c r="O24" s="603"/>
      <c r="P24" s="604"/>
      <c r="Q24" s="604"/>
    </row>
    <row r="25" spans="1:17" ht="15.75" customHeight="1">
      <c r="A25" s="601"/>
      <c r="B25" s="156">
        <f>'Adult Consequences'!A77</f>
        <v>0</v>
      </c>
      <c r="C25" s="1049">
        <f>'Adult Consequences'!C77</f>
        <v>0</v>
      </c>
      <c r="D25" s="1050"/>
      <c r="E25" s="1050"/>
      <c r="F25" s="1050"/>
      <c r="G25" s="1051"/>
      <c r="H25" s="194"/>
      <c r="I25" s="1072"/>
      <c r="J25" s="1072"/>
      <c r="K25" s="1072"/>
      <c r="L25" s="602"/>
      <c r="M25" s="1077"/>
      <c r="N25" s="1077"/>
      <c r="O25" s="603"/>
      <c r="P25" s="604"/>
      <c r="Q25" s="604"/>
    </row>
    <row r="26" spans="1:17" ht="15.75" customHeight="1">
      <c r="A26" s="601"/>
      <c r="B26" s="1055" t="s">
        <v>412</v>
      </c>
      <c r="C26" s="1055"/>
      <c r="D26" s="1055"/>
      <c r="E26" s="1055"/>
      <c r="F26" s="1055"/>
      <c r="G26" s="1055"/>
      <c r="H26" s="194"/>
      <c r="I26" s="607"/>
      <c r="J26" s="607"/>
      <c r="K26" s="607"/>
      <c r="L26" s="607"/>
      <c r="M26" s="607"/>
      <c r="N26" s="607"/>
      <c r="O26" s="607"/>
      <c r="P26" s="607"/>
      <c r="Q26" s="607"/>
    </row>
    <row r="27" spans="1:17" ht="15.75" customHeight="1">
      <c r="A27" s="601"/>
      <c r="B27" s="1055"/>
      <c r="C27" s="1055"/>
      <c r="D27" s="1055"/>
      <c r="E27" s="1055"/>
      <c r="F27" s="1055"/>
      <c r="G27" s="1055"/>
      <c r="I27" s="607"/>
      <c r="J27" s="607"/>
      <c r="K27" s="607"/>
      <c r="L27" s="607"/>
      <c r="M27" s="607"/>
      <c r="N27" s="607"/>
      <c r="O27" s="607"/>
      <c r="P27" s="607"/>
      <c r="Q27" s="607"/>
    </row>
    <row r="28" spans="1:17" ht="12.75">
      <c r="A28" s="601"/>
      <c r="B28" s="1055"/>
      <c r="C28" s="1055"/>
      <c r="D28" s="1055"/>
      <c r="E28" s="1055"/>
      <c r="F28" s="1055"/>
      <c r="G28" s="1055"/>
      <c r="I28" s="607"/>
      <c r="J28" s="607"/>
      <c r="K28" s="607"/>
      <c r="L28" s="607"/>
      <c r="M28" s="607"/>
      <c r="N28" s="607"/>
      <c r="O28" s="607"/>
      <c r="P28" s="607"/>
      <c r="Q28" s="607"/>
    </row>
    <row r="29" spans="1:17" ht="15.75" customHeight="1">
      <c r="A29" s="601"/>
      <c r="B29" s="1056"/>
      <c r="C29" s="1056"/>
      <c r="D29" s="1056"/>
      <c r="E29" s="1056"/>
      <c r="F29" s="1056"/>
      <c r="G29" s="1056"/>
      <c r="I29" s="607"/>
      <c r="J29" s="607"/>
      <c r="K29" s="607"/>
      <c r="L29" s="607"/>
      <c r="M29" s="607"/>
      <c r="N29" s="607"/>
      <c r="O29" s="607"/>
      <c r="P29" s="607"/>
      <c r="Q29" s="607"/>
    </row>
    <row r="30" spans="1:17" ht="15.75" customHeight="1">
      <c r="A30" s="601"/>
      <c r="B30" s="153" t="s">
        <v>402</v>
      </c>
      <c r="C30" s="1052" t="s">
        <v>361</v>
      </c>
      <c r="D30" s="1053"/>
      <c r="E30" s="1053"/>
      <c r="F30" s="1053"/>
      <c r="G30" s="1054"/>
      <c r="I30" s="1075"/>
      <c r="J30" s="1075"/>
      <c r="K30" s="1075"/>
      <c r="L30" s="608"/>
      <c r="M30" s="1075"/>
      <c r="N30" s="1075"/>
      <c r="O30" s="608"/>
      <c r="P30" s="1076"/>
      <c r="Q30" s="1076"/>
    </row>
    <row r="31" spans="1:17" ht="15.75" customHeight="1">
      <c r="A31" s="601"/>
      <c r="B31" s="155">
        <f>'PAYS Risk &amp; Protection'!A92</f>
        <v>0</v>
      </c>
      <c r="C31" s="1043">
        <f>'PAYS Risk &amp; Protection'!C92</f>
        <v>0</v>
      </c>
      <c r="D31" s="1044"/>
      <c r="E31" s="1044"/>
      <c r="F31" s="1044"/>
      <c r="G31" s="1045"/>
      <c r="I31" s="1076"/>
      <c r="J31" s="1076"/>
      <c r="K31" s="1076"/>
      <c r="L31" s="608"/>
      <c r="M31" s="1076"/>
      <c r="N31" s="1076"/>
      <c r="O31" s="608"/>
      <c r="P31" s="1076"/>
      <c r="Q31" s="1076"/>
    </row>
    <row r="32" spans="1:17" ht="15.75" customHeight="1">
      <c r="A32" s="601"/>
      <c r="B32" s="155">
        <f>'PAYS Risk &amp; Protection'!A93</f>
        <v>0</v>
      </c>
      <c r="C32" s="1046">
        <f>'PAYS Risk &amp; Protection'!C93</f>
        <v>0</v>
      </c>
      <c r="D32" s="1047"/>
      <c r="E32" s="1047"/>
      <c r="F32" s="1047"/>
      <c r="G32" s="1048"/>
      <c r="I32" s="609"/>
      <c r="J32" s="609"/>
      <c r="K32" s="609"/>
      <c r="L32" s="608"/>
      <c r="M32" s="609"/>
      <c r="N32" s="609"/>
      <c r="O32" s="608"/>
      <c r="P32" s="609"/>
      <c r="Q32" s="609"/>
    </row>
    <row r="33" spans="1:17" ht="15.75" customHeight="1">
      <c r="A33" s="601"/>
      <c r="B33" s="155">
        <f>'PAYS Risk &amp; Protection'!A94</f>
        <v>0</v>
      </c>
      <c r="C33" s="1046">
        <f>'PAYS Risk &amp; Protection'!C94</f>
        <v>0</v>
      </c>
      <c r="D33" s="1047"/>
      <c r="E33" s="1047"/>
      <c r="F33" s="1047"/>
      <c r="G33" s="1048"/>
      <c r="I33" s="609"/>
      <c r="J33" s="609"/>
      <c r="K33" s="609"/>
      <c r="L33" s="608"/>
      <c r="M33" s="609"/>
      <c r="N33" s="609"/>
      <c r="O33" s="608"/>
      <c r="P33" s="609"/>
      <c r="Q33" s="609"/>
    </row>
    <row r="34" spans="1:17" ht="15.75" customHeight="1">
      <c r="A34" s="601"/>
      <c r="B34" s="155">
        <f>'PAYS Risk &amp; Protection'!A95</f>
        <v>0</v>
      </c>
      <c r="C34" s="1046">
        <f>'PAYS Risk &amp; Protection'!C95</f>
        <v>0</v>
      </c>
      <c r="D34" s="1047"/>
      <c r="E34" s="1047"/>
      <c r="F34" s="1047"/>
      <c r="G34" s="1048"/>
      <c r="I34" s="1072"/>
      <c r="J34" s="1072"/>
      <c r="K34" s="1072"/>
      <c r="L34" s="602"/>
      <c r="M34" s="603"/>
      <c r="N34" s="603"/>
      <c r="O34" s="603"/>
      <c r="P34" s="1073"/>
      <c r="Q34" s="1073"/>
    </row>
    <row r="35" spans="1:17" ht="15.75" customHeight="1">
      <c r="A35" s="601"/>
      <c r="B35" s="155">
        <f>'PAYS Risk &amp; Protection'!A96</f>
        <v>0</v>
      </c>
      <c r="C35" s="1049">
        <f>'PAYS Risk &amp; Protection'!C96</f>
        <v>0</v>
      </c>
      <c r="D35" s="1050"/>
      <c r="E35" s="1050"/>
      <c r="F35" s="1050"/>
      <c r="G35" s="1051"/>
      <c r="I35" s="1072"/>
      <c r="J35" s="1072"/>
      <c r="K35" s="1072"/>
      <c r="L35" s="602"/>
      <c r="M35" s="603"/>
      <c r="N35" s="603"/>
      <c r="O35" s="603"/>
      <c r="P35" s="1074"/>
      <c r="Q35" s="1074"/>
    </row>
    <row r="36" spans="1:17" ht="15.75" customHeight="1">
      <c r="A36" s="601"/>
      <c r="B36" s="153" t="s">
        <v>403</v>
      </c>
      <c r="C36" s="1052" t="s">
        <v>361</v>
      </c>
      <c r="D36" s="1053"/>
      <c r="E36" s="1053"/>
      <c r="F36" s="1053"/>
      <c r="G36" s="1054"/>
      <c r="I36" s="1072"/>
      <c r="J36" s="1072"/>
      <c r="K36" s="1072"/>
      <c r="L36" s="602"/>
      <c r="M36" s="603"/>
      <c r="N36" s="603"/>
      <c r="O36" s="603"/>
      <c r="P36" s="1073"/>
      <c r="Q36" s="1073"/>
    </row>
    <row r="37" spans="1:17" ht="15.75" customHeight="1">
      <c r="A37" s="601"/>
      <c r="B37" s="155">
        <f>'PAYS Risk &amp; Protection'!A99</f>
        <v>0</v>
      </c>
      <c r="C37" s="1043">
        <f>'PAYS Risk &amp; Protection'!C99</f>
        <v>0</v>
      </c>
      <c r="D37" s="1044"/>
      <c r="E37" s="1044"/>
      <c r="F37" s="1044"/>
      <c r="G37" s="1045"/>
      <c r="I37" s="1072"/>
      <c r="J37" s="1072"/>
      <c r="K37" s="1072"/>
      <c r="L37" s="602"/>
      <c r="M37" s="603"/>
      <c r="N37" s="603"/>
      <c r="O37" s="603"/>
      <c r="P37" s="1073"/>
      <c r="Q37" s="1073"/>
    </row>
    <row r="38" spans="1:17" ht="15.75" customHeight="1">
      <c r="A38" s="601"/>
      <c r="B38" s="155">
        <f>'PAYS Risk &amp; Protection'!A100</f>
        <v>0</v>
      </c>
      <c r="C38" s="1046">
        <f>'PAYS Risk &amp; Protection'!C100</f>
        <v>0</v>
      </c>
      <c r="D38" s="1047"/>
      <c r="E38" s="1047"/>
      <c r="F38" s="1047"/>
      <c r="G38" s="1048"/>
      <c r="I38" s="1072"/>
      <c r="J38" s="1072"/>
      <c r="K38" s="1072"/>
      <c r="L38" s="602"/>
      <c r="M38" s="603"/>
      <c r="N38" s="603"/>
      <c r="O38" s="603"/>
      <c r="P38" s="1073"/>
      <c r="Q38" s="1073"/>
    </row>
    <row r="39" spans="1:17" ht="15.75" customHeight="1">
      <c r="A39" s="601"/>
      <c r="B39" s="155">
        <f>'PAYS Risk &amp; Protection'!A101</f>
        <v>0</v>
      </c>
      <c r="C39" s="1049">
        <f>'PAYS Risk &amp; Protection'!C101</f>
        <v>0</v>
      </c>
      <c r="D39" s="1050"/>
      <c r="E39" s="1050"/>
      <c r="F39" s="1050"/>
      <c r="G39" s="1051"/>
      <c r="H39" s="168"/>
      <c r="I39" s="1072"/>
      <c r="J39" s="1072"/>
      <c r="K39" s="1072"/>
      <c r="L39" s="602"/>
      <c r="M39" s="603"/>
      <c r="N39" s="603"/>
      <c r="O39" s="603"/>
      <c r="P39" s="1073"/>
      <c r="Q39" s="1073"/>
    </row>
    <row r="40" spans="1:17" s="168" customFormat="1" ht="15.75" customHeight="1">
      <c r="A40" s="610"/>
      <c r="B40" s="153" t="s">
        <v>354</v>
      </c>
      <c r="C40" s="1052" t="s">
        <v>361</v>
      </c>
      <c r="D40" s="1053"/>
      <c r="E40" s="1053"/>
      <c r="F40" s="1053"/>
      <c r="G40" s="1054"/>
      <c r="I40" s="1072"/>
      <c r="J40" s="1072"/>
      <c r="K40" s="1072"/>
      <c r="L40" s="602"/>
      <c r="M40" s="603"/>
      <c r="N40" s="603"/>
      <c r="O40" s="603"/>
      <c r="P40" s="1073"/>
      <c r="Q40" s="1073"/>
    </row>
    <row r="41" spans="1:17" s="168" customFormat="1" ht="15.75" customHeight="1">
      <c r="A41" s="610"/>
      <c r="B41" s="155">
        <f>'PAYS Indicators'!A175</f>
        <v>0</v>
      </c>
      <c r="C41" s="1043">
        <f>'PAYS Indicators'!B175</f>
        <v>0</v>
      </c>
      <c r="D41" s="1044"/>
      <c r="E41" s="1044"/>
      <c r="F41" s="1044"/>
      <c r="G41" s="1045"/>
      <c r="I41" s="1072"/>
      <c r="J41" s="1072"/>
      <c r="K41" s="1072"/>
      <c r="L41" s="602"/>
      <c r="M41" s="603"/>
      <c r="N41" s="603"/>
      <c r="O41" s="603"/>
      <c r="P41" s="1073"/>
      <c r="Q41" s="1073"/>
    </row>
    <row r="42" spans="1:17" s="168" customFormat="1" ht="15.75" customHeight="1">
      <c r="A42" s="610"/>
      <c r="B42" s="155">
        <f>'PAYS Indicators'!A176</f>
        <v>0</v>
      </c>
      <c r="C42" s="1046">
        <f>'PAYS Indicators'!B176</f>
        <v>0</v>
      </c>
      <c r="D42" s="1047"/>
      <c r="E42" s="1047"/>
      <c r="F42" s="1047"/>
      <c r="G42" s="1048"/>
      <c r="I42" s="1072"/>
      <c r="J42" s="1072"/>
      <c r="K42" s="1072"/>
      <c r="L42" s="602"/>
      <c r="M42" s="603"/>
      <c r="N42" s="603"/>
      <c r="O42" s="603"/>
      <c r="P42" s="1073"/>
      <c r="Q42" s="1073"/>
    </row>
    <row r="43" spans="1:17" s="168" customFormat="1" ht="15.75" customHeight="1">
      <c r="A43" s="610"/>
      <c r="B43" s="155">
        <f>'PAYS Indicators'!A177</f>
        <v>0</v>
      </c>
      <c r="C43" s="1046">
        <f>'PAYS Indicators'!B177</f>
        <v>0</v>
      </c>
      <c r="D43" s="1047"/>
      <c r="E43" s="1047"/>
      <c r="F43" s="1047"/>
      <c r="G43" s="1048"/>
      <c r="I43" s="1072"/>
      <c r="J43" s="1072"/>
      <c r="K43" s="1072"/>
      <c r="L43" s="602"/>
      <c r="M43" s="603"/>
      <c r="N43" s="603"/>
      <c r="O43" s="603"/>
      <c r="P43" s="1073"/>
      <c r="Q43" s="1073"/>
    </row>
    <row r="44" spans="1:17" s="168" customFormat="1" ht="15.75" customHeight="1">
      <c r="A44" s="610"/>
      <c r="B44" s="153" t="s">
        <v>422</v>
      </c>
      <c r="C44" s="1052" t="s">
        <v>361</v>
      </c>
      <c r="D44" s="1053"/>
      <c r="E44" s="1053"/>
      <c r="F44" s="1053"/>
      <c r="G44" s="1054"/>
      <c r="I44" s="1072"/>
      <c r="J44" s="1072"/>
      <c r="K44" s="1072"/>
      <c r="L44" s="602"/>
      <c r="M44" s="603"/>
      <c r="N44" s="603"/>
      <c r="O44" s="603"/>
      <c r="P44" s="1073"/>
      <c r="Q44" s="1073"/>
    </row>
    <row r="45" spans="1:17" s="168" customFormat="1" ht="15.75" customHeight="1">
      <c r="A45" s="610"/>
      <c r="B45" s="155">
        <f>'Other Risk Factor Data'!A99</f>
        <v>0</v>
      </c>
      <c r="C45" s="1043">
        <f>'Other Risk Factor Data'!B99</f>
        <v>0</v>
      </c>
      <c r="D45" s="1044"/>
      <c r="E45" s="1044"/>
      <c r="F45" s="1044"/>
      <c r="G45" s="1045"/>
      <c r="I45" s="1072"/>
      <c r="J45" s="1072"/>
      <c r="K45" s="1072"/>
      <c r="L45" s="602"/>
      <c r="M45" s="603"/>
      <c r="N45" s="603"/>
      <c r="O45" s="603"/>
      <c r="P45" s="1073"/>
      <c r="Q45" s="1073"/>
    </row>
    <row r="46" spans="1:17" s="168" customFormat="1" ht="15.75" customHeight="1">
      <c r="A46" s="610"/>
      <c r="B46" s="155">
        <f>'Other Risk Factor Data'!A100</f>
        <v>0</v>
      </c>
      <c r="C46" s="1046">
        <f>'Other Risk Factor Data'!B100</f>
        <v>0</v>
      </c>
      <c r="D46" s="1047"/>
      <c r="E46" s="1047"/>
      <c r="F46" s="1047"/>
      <c r="G46" s="1048"/>
      <c r="I46" s="1072"/>
      <c r="J46" s="1072"/>
      <c r="K46" s="1072"/>
      <c r="L46" s="602"/>
      <c r="M46" s="603"/>
      <c r="N46" s="603"/>
      <c r="O46" s="603"/>
      <c r="P46" s="1073"/>
      <c r="Q46" s="1073"/>
    </row>
    <row r="47" spans="1:17" s="168" customFormat="1" ht="15.75" customHeight="1">
      <c r="A47" s="610"/>
      <c r="B47" s="156">
        <f>'Other Risk Factor Data'!A101</f>
        <v>0</v>
      </c>
      <c r="C47" s="1049">
        <f>'Other Risk Factor Data'!B101</f>
        <v>0</v>
      </c>
      <c r="D47" s="1050"/>
      <c r="E47" s="1050"/>
      <c r="F47" s="1050"/>
      <c r="G47" s="1051"/>
      <c r="I47" s="1072"/>
      <c r="J47" s="1072"/>
      <c r="K47" s="1072"/>
      <c r="L47" s="602"/>
      <c r="M47" s="603"/>
      <c r="N47" s="603"/>
      <c r="O47" s="603"/>
      <c r="P47" s="1073"/>
      <c r="Q47" s="1073"/>
    </row>
    <row r="48" spans="1:17" s="168" customFormat="1" ht="15.75" customHeight="1">
      <c r="A48" s="610"/>
      <c r="B48" s="1065" t="s">
        <v>416</v>
      </c>
      <c r="C48" s="1065"/>
      <c r="D48" s="1065"/>
      <c r="E48" s="1065"/>
      <c r="F48" s="1065"/>
      <c r="G48" s="1065"/>
      <c r="I48" s="1064"/>
      <c r="J48" s="1064"/>
      <c r="K48" s="612"/>
      <c r="L48" s="611"/>
      <c r="M48" s="611"/>
      <c r="N48" s="611"/>
      <c r="O48" s="611"/>
    </row>
    <row r="49" spans="1:15" s="168" customFormat="1" ht="15.75" customHeight="1">
      <c r="A49" s="610"/>
      <c r="B49" s="1065"/>
      <c r="C49" s="1065"/>
      <c r="D49" s="1065"/>
      <c r="E49" s="1065"/>
      <c r="F49" s="1065"/>
      <c r="G49" s="1065"/>
      <c r="I49" s="611"/>
      <c r="J49" s="611"/>
      <c r="K49" s="612"/>
      <c r="L49" s="611"/>
      <c r="M49" s="611"/>
      <c r="N49" s="611"/>
      <c r="O49" s="611"/>
    </row>
    <row r="50" spans="1:15" s="168" customFormat="1" ht="15.75" customHeight="1">
      <c r="A50" s="610"/>
      <c r="B50" s="1065"/>
      <c r="C50" s="1065"/>
      <c r="D50" s="1065"/>
      <c r="E50" s="1065"/>
      <c r="F50" s="1065"/>
      <c r="G50" s="1065"/>
      <c r="I50" s="611"/>
      <c r="J50" s="611"/>
      <c r="K50" s="612"/>
      <c r="L50" s="611"/>
      <c r="M50" s="611"/>
      <c r="N50" s="611"/>
      <c r="O50" s="611"/>
    </row>
    <row r="51" spans="1:15" s="168" customFormat="1" ht="15.75" customHeight="1">
      <c r="A51" s="610"/>
      <c r="B51" s="1065"/>
      <c r="C51" s="1065"/>
      <c r="D51" s="1065"/>
      <c r="E51" s="1065"/>
      <c r="F51" s="1065"/>
      <c r="G51" s="1065"/>
    </row>
    <row r="52" spans="1:15" s="168" customFormat="1" ht="15.75" customHeight="1">
      <c r="A52" s="610"/>
      <c r="B52" s="1065"/>
      <c r="C52" s="1065"/>
      <c r="D52" s="1065"/>
      <c r="E52" s="1065"/>
      <c r="F52" s="1065"/>
      <c r="G52" s="1065"/>
    </row>
    <row r="53" spans="1:15" s="168" customFormat="1" ht="15.75" customHeight="1">
      <c r="A53" s="610"/>
      <c r="B53" s="1066" t="s">
        <v>190</v>
      </c>
      <c r="C53" s="1067"/>
      <c r="D53" s="1067"/>
      <c r="E53" s="1067"/>
      <c r="F53" s="1067"/>
      <c r="G53" s="1068"/>
    </row>
    <row r="54" spans="1:15" s="168" customFormat="1" ht="15.75" customHeight="1">
      <c r="A54" s="610"/>
      <c r="B54" s="205" t="s">
        <v>493</v>
      </c>
      <c r="C54" s="206"/>
      <c r="D54" s="206"/>
      <c r="E54" s="206"/>
      <c r="F54" s="206"/>
      <c r="G54" s="207"/>
    </row>
    <row r="55" spans="1:15" s="168" customFormat="1" ht="15.75" customHeight="1">
      <c r="A55" s="610"/>
      <c r="B55" s="1078">
        <f>'Consumption 1'!A94</f>
        <v>0</v>
      </c>
      <c r="C55" s="1079"/>
      <c r="D55" s="1079"/>
      <c r="E55" s="1079"/>
      <c r="F55" s="1079"/>
      <c r="G55" s="1080"/>
    </row>
    <row r="56" spans="1:15" s="168" customFormat="1" ht="15.75" customHeight="1">
      <c r="A56" s="610"/>
      <c r="B56" s="1081"/>
      <c r="C56" s="1082"/>
      <c r="D56" s="1082"/>
      <c r="E56" s="1082"/>
      <c r="F56" s="1082"/>
      <c r="G56" s="1083"/>
    </row>
    <row r="57" spans="1:15" s="168" customFormat="1" ht="15.75" customHeight="1">
      <c r="A57" s="610"/>
      <c r="B57" s="1084">
        <f>'Consumption 2'!A106</f>
        <v>0</v>
      </c>
      <c r="C57" s="1085"/>
      <c r="D57" s="1085"/>
      <c r="E57" s="1085"/>
      <c r="F57" s="1085"/>
      <c r="G57" s="1086"/>
    </row>
    <row r="58" spans="1:15" s="168" customFormat="1" ht="15.75" customHeight="1">
      <c r="A58" s="610"/>
      <c r="B58" s="1087"/>
      <c r="C58" s="1088"/>
      <c r="D58" s="1088"/>
      <c r="E58" s="1088"/>
      <c r="F58" s="1088"/>
      <c r="G58" s="1089"/>
    </row>
    <row r="59" spans="1:15" s="168" customFormat="1" ht="15.75" customHeight="1">
      <c r="A59" s="610"/>
      <c r="B59" s="205" t="s">
        <v>192</v>
      </c>
      <c r="C59" s="206"/>
      <c r="D59" s="206"/>
      <c r="E59" s="206"/>
      <c r="F59" s="206"/>
      <c r="G59" s="207"/>
    </row>
    <row r="60" spans="1:15" s="168" customFormat="1" ht="15.75" customHeight="1">
      <c r="A60" s="610"/>
      <c r="B60" s="1078">
        <f>'Youth Consequences'!A73</f>
        <v>0</v>
      </c>
      <c r="C60" s="1079"/>
      <c r="D60" s="1079"/>
      <c r="E60" s="1079"/>
      <c r="F60" s="1079"/>
      <c r="G60" s="1080"/>
    </row>
    <row r="61" spans="1:15" s="168" customFormat="1" ht="15.75" customHeight="1">
      <c r="A61" s="610"/>
      <c r="B61" s="1087"/>
      <c r="C61" s="1088"/>
      <c r="D61" s="1088"/>
      <c r="E61" s="1088"/>
      <c r="F61" s="1088"/>
      <c r="G61" s="1089"/>
    </row>
    <row r="62" spans="1:15" s="168" customFormat="1" ht="15.75" customHeight="1">
      <c r="A62" s="610"/>
      <c r="B62" s="1087"/>
      <c r="C62" s="1088"/>
      <c r="D62" s="1088"/>
      <c r="E62" s="1088"/>
      <c r="F62" s="1088"/>
      <c r="G62" s="1089"/>
    </row>
    <row r="63" spans="1:15" s="168" customFormat="1" ht="15.75" customHeight="1">
      <c r="A63" s="610"/>
      <c r="B63" s="648" t="s">
        <v>60</v>
      </c>
      <c r="C63" s="649"/>
      <c r="D63" s="649"/>
      <c r="E63" s="649"/>
      <c r="F63" s="649"/>
      <c r="G63" s="650"/>
    </row>
    <row r="64" spans="1:15" s="168" customFormat="1" ht="15.75" customHeight="1">
      <c r="A64" s="610"/>
      <c r="B64" s="205" t="s">
        <v>493</v>
      </c>
      <c r="C64" s="206"/>
      <c r="D64" s="206"/>
      <c r="E64" s="206"/>
      <c r="F64" s="206"/>
      <c r="G64" s="207"/>
    </row>
    <row r="65" spans="2:17" s="168" customFormat="1" ht="12.75">
      <c r="B65" s="1078">
        <f>'Consumption 3'!A89</f>
        <v>0</v>
      </c>
      <c r="C65" s="1079"/>
      <c r="D65" s="1079"/>
      <c r="E65" s="1079"/>
      <c r="F65" s="1079"/>
      <c r="G65" s="1080"/>
    </row>
    <row r="66" spans="2:17" s="168" customFormat="1" ht="15.75" customHeight="1">
      <c r="B66" s="1087"/>
      <c r="C66" s="1088"/>
      <c r="D66" s="1088"/>
      <c r="E66" s="1088"/>
      <c r="F66" s="1088"/>
      <c r="G66" s="1089"/>
    </row>
    <row r="67" spans="2:17" s="168" customFormat="1" ht="15.75" customHeight="1">
      <c r="B67" s="1090"/>
      <c r="C67" s="1091"/>
      <c r="D67" s="1091"/>
      <c r="E67" s="1091"/>
      <c r="F67" s="1091"/>
      <c r="G67" s="1092"/>
    </row>
    <row r="68" spans="2:17" s="168" customFormat="1" ht="15.75" customHeight="1">
      <c r="B68" s="205" t="s">
        <v>192</v>
      </c>
      <c r="C68" s="206"/>
      <c r="D68" s="206"/>
      <c r="E68" s="206"/>
      <c r="F68" s="206"/>
      <c r="G68" s="207"/>
    </row>
    <row r="69" spans="2:17" s="168" customFormat="1" ht="15.75" customHeight="1">
      <c r="B69" s="1078">
        <f>'Adult Consequences'!A79</f>
        <v>0</v>
      </c>
      <c r="C69" s="1079"/>
      <c r="D69" s="1079"/>
      <c r="E69" s="1079"/>
      <c r="F69" s="1079"/>
      <c r="G69" s="1080"/>
    </row>
    <row r="70" spans="2:17" s="168" customFormat="1" ht="15.75" customHeight="1">
      <c r="B70" s="1087"/>
      <c r="C70" s="1088"/>
      <c r="D70" s="1088"/>
      <c r="E70" s="1088"/>
      <c r="F70" s="1088"/>
      <c r="G70" s="1089"/>
    </row>
    <row r="71" spans="2:17" s="168" customFormat="1" ht="15.75" customHeight="1">
      <c r="B71" s="1087"/>
      <c r="C71" s="1088"/>
      <c r="D71" s="1088"/>
      <c r="E71" s="1088"/>
      <c r="F71" s="1088"/>
      <c r="G71" s="1089"/>
    </row>
    <row r="72" spans="2:17" ht="15.75" customHeight="1">
      <c r="B72" s="205" t="s">
        <v>400</v>
      </c>
      <c r="C72" s="206"/>
      <c r="D72" s="206"/>
      <c r="E72" s="206"/>
      <c r="F72" s="206"/>
      <c r="G72" s="207"/>
      <c r="I72" s="168"/>
      <c r="J72" s="168"/>
      <c r="K72" s="168"/>
      <c r="L72" s="168"/>
      <c r="M72" s="168"/>
      <c r="N72" s="168"/>
      <c r="O72" s="168"/>
      <c r="P72" s="168"/>
      <c r="Q72" s="168"/>
    </row>
    <row r="73" spans="2:17" ht="15.75" customHeight="1">
      <c r="B73" s="1078">
        <f>'Other Risk Factor Data'!A103</f>
        <v>0</v>
      </c>
      <c r="C73" s="1079"/>
      <c r="D73" s="1079"/>
      <c r="E73" s="1079"/>
      <c r="F73" s="1079"/>
      <c r="G73" s="1080"/>
    </row>
    <row r="74" spans="2:17" ht="15.75" customHeight="1">
      <c r="B74" s="1087"/>
      <c r="C74" s="1088"/>
      <c r="D74" s="1088"/>
      <c r="E74" s="1088"/>
      <c r="F74" s="1088"/>
      <c r="G74" s="1089"/>
    </row>
    <row r="75" spans="2:17" ht="15.75" customHeight="1">
      <c r="B75" s="1090"/>
      <c r="C75" s="1091"/>
      <c r="D75" s="1091"/>
      <c r="E75" s="1091"/>
      <c r="F75" s="1091"/>
      <c r="G75" s="1092"/>
    </row>
  </sheetData>
  <sheetProtection algorithmName="SHA-512" hashValue="Ivete8FUw193fHPvDxZgQ+A50E7qOScrLYvIQePEtd0KqH943LwWMvf7S9zsHkqY7iwZ+oRdtzMoR34nF70Rcg==" saltValue="u+93WxVOkWtx1ClCRjevvw==" spinCount="100000" sheet="1" objects="1" scenarios="1"/>
  <mergeCells count="122">
    <mergeCell ref="B55:G56"/>
    <mergeCell ref="B57:G58"/>
    <mergeCell ref="B60:G62"/>
    <mergeCell ref="B65:G67"/>
    <mergeCell ref="B69:G71"/>
    <mergeCell ref="B73:G75"/>
    <mergeCell ref="I6:K7"/>
    <mergeCell ref="Q6:Q7"/>
    <mergeCell ref="P6:P7"/>
    <mergeCell ref="O6:O7"/>
    <mergeCell ref="M6:N7"/>
    <mergeCell ref="I14:K14"/>
    <mergeCell ref="I15:K15"/>
    <mergeCell ref="I16:K16"/>
    <mergeCell ref="I11:K11"/>
    <mergeCell ref="I12:K12"/>
    <mergeCell ref="I13:K13"/>
    <mergeCell ref="I8:K8"/>
    <mergeCell ref="I9:K9"/>
    <mergeCell ref="I10:K10"/>
    <mergeCell ref="L6:L7"/>
    <mergeCell ref="M11:N11"/>
    <mergeCell ref="M10:N10"/>
    <mergeCell ref="M9:N9"/>
    <mergeCell ref="M8:N8"/>
    <mergeCell ref="M12:N12"/>
    <mergeCell ref="I23:K23"/>
    <mergeCell ref="I24:K24"/>
    <mergeCell ref="I25:K25"/>
    <mergeCell ref="I20:K20"/>
    <mergeCell ref="I21:K21"/>
    <mergeCell ref="I22:K22"/>
    <mergeCell ref="I17:K17"/>
    <mergeCell ref="I18:K18"/>
    <mergeCell ref="I19:K19"/>
    <mergeCell ref="M15:N15"/>
    <mergeCell ref="M14:N14"/>
    <mergeCell ref="M21:N21"/>
    <mergeCell ref="M25:N25"/>
    <mergeCell ref="M24:N24"/>
    <mergeCell ref="M23:N23"/>
    <mergeCell ref="M20:N20"/>
    <mergeCell ref="M19:N19"/>
    <mergeCell ref="M16:N16"/>
    <mergeCell ref="P45:Q45"/>
    <mergeCell ref="I46:K46"/>
    <mergeCell ref="P46:Q46"/>
    <mergeCell ref="I47:K47"/>
    <mergeCell ref="P47:Q47"/>
    <mergeCell ref="I42:K42"/>
    <mergeCell ref="P42:Q42"/>
    <mergeCell ref="I43:K43"/>
    <mergeCell ref="P43:Q43"/>
    <mergeCell ref="I44:K44"/>
    <mergeCell ref="P44:Q44"/>
    <mergeCell ref="P40:Q40"/>
    <mergeCell ref="I41:K41"/>
    <mergeCell ref="P41:Q41"/>
    <mergeCell ref="I36:K36"/>
    <mergeCell ref="P36:Q36"/>
    <mergeCell ref="I37:K37"/>
    <mergeCell ref="P37:Q37"/>
    <mergeCell ref="I38:K38"/>
    <mergeCell ref="P38:Q38"/>
    <mergeCell ref="P34:Q34"/>
    <mergeCell ref="P35:Q35"/>
    <mergeCell ref="I30:K30"/>
    <mergeCell ref="M30:N30"/>
    <mergeCell ref="P30:Q30"/>
    <mergeCell ref="I31:K31"/>
    <mergeCell ref="M31:N31"/>
    <mergeCell ref="P31:Q31"/>
    <mergeCell ref="P39:Q39"/>
    <mergeCell ref="I48:J48"/>
    <mergeCell ref="B48:G52"/>
    <mergeCell ref="B53:G53"/>
    <mergeCell ref="C16:G16"/>
    <mergeCell ref="C25:G25"/>
    <mergeCell ref="C24:G24"/>
    <mergeCell ref="C43:G43"/>
    <mergeCell ref="C45:G45"/>
    <mergeCell ref="C31:G31"/>
    <mergeCell ref="B17:G17"/>
    <mergeCell ref="I39:K39"/>
    <mergeCell ref="I45:K45"/>
    <mergeCell ref="I34:K34"/>
    <mergeCell ref="I35:K35"/>
    <mergeCell ref="I40:K40"/>
    <mergeCell ref="C30:G30"/>
    <mergeCell ref="C36:G36"/>
    <mergeCell ref="C40:G40"/>
    <mergeCell ref="C44:G44"/>
    <mergeCell ref="B4:G4"/>
    <mergeCell ref="B6:G6"/>
    <mergeCell ref="C9:G9"/>
    <mergeCell ref="C8:G8"/>
    <mergeCell ref="C7:G7"/>
    <mergeCell ref="B5:G5"/>
    <mergeCell ref="C11:G11"/>
    <mergeCell ref="C10:G10"/>
    <mergeCell ref="C13:G13"/>
    <mergeCell ref="C14:G14"/>
    <mergeCell ref="C15:G15"/>
    <mergeCell ref="C12:G12"/>
    <mergeCell ref="C46:G46"/>
    <mergeCell ref="C47:G47"/>
    <mergeCell ref="C20:G20"/>
    <mergeCell ref="C18:G18"/>
    <mergeCell ref="C22:G22"/>
    <mergeCell ref="C23:G23"/>
    <mergeCell ref="C42:G42"/>
    <mergeCell ref="C19:G19"/>
    <mergeCell ref="C21:G21"/>
    <mergeCell ref="C34:G34"/>
    <mergeCell ref="C35:G35"/>
    <mergeCell ref="C37:G37"/>
    <mergeCell ref="C38:G38"/>
    <mergeCell ref="C39:G39"/>
    <mergeCell ref="C41:G41"/>
    <mergeCell ref="B26:G29"/>
    <mergeCell ref="C32:G32"/>
    <mergeCell ref="C33:G33"/>
  </mergeCells>
  <pageMargins left="0.25" right="0.25" top="0.75" bottom="0.75" header="0.3" footer="0.3"/>
  <pageSetup orientation="landscape" r:id="rId1"/>
  <rowBreaks count="2" manualBreakCount="2">
    <brk id="25" max="7" man="1"/>
    <brk id="47" max="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pageSetUpPr fitToPage="1"/>
  </sheetPr>
  <dimension ref="A1:I960"/>
  <sheetViews>
    <sheetView showGridLines="0" zoomScale="80" zoomScaleNormal="80" workbookViewId="0">
      <selection activeCell="B13" sqref="B13"/>
    </sheetView>
  </sheetViews>
  <sheetFormatPr defaultColWidth="14.42578125" defaultRowHeight="15.75" customHeight="1"/>
  <cols>
    <col min="1" max="1" width="42.85546875" style="55" customWidth="1"/>
    <col min="2" max="2" width="43" style="55" bestFit="1" customWidth="1"/>
    <col min="3" max="3" width="34" style="55" customWidth="1"/>
    <col min="4" max="4" width="39.5703125" style="55" customWidth="1"/>
    <col min="5" max="5" width="42.28515625" style="55" customWidth="1"/>
    <col min="6" max="6" width="5.7109375" style="168" customWidth="1"/>
    <col min="7" max="7" width="43.140625" style="55" hidden="1" customWidth="1"/>
    <col min="8" max="8" width="14.42578125" style="55" hidden="1" customWidth="1"/>
    <col min="9" max="16384" width="14.42578125" style="55"/>
  </cols>
  <sheetData>
    <row r="1" spans="1:8" ht="28.5" customHeight="1">
      <c r="A1" s="1095" t="s">
        <v>549</v>
      </c>
      <c r="B1" s="1096"/>
      <c r="C1" s="1096"/>
      <c r="D1" s="1096"/>
      <c r="E1" s="1096"/>
      <c r="F1" s="170"/>
    </row>
    <row r="2" spans="1:8" ht="15.75" customHeight="1">
      <c r="A2" s="171" t="s">
        <v>491</v>
      </c>
    </row>
    <row r="3" spans="1:8" s="168" customFormat="1" ht="14.1" customHeight="1" thickBot="1">
      <c r="A3" s="172"/>
    </row>
    <row r="4" spans="1:8" s="174" customFormat="1" ht="30" customHeight="1">
      <c r="A4" s="675" t="s">
        <v>548</v>
      </c>
      <c r="B4" s="677" t="s">
        <v>87</v>
      </c>
      <c r="C4" s="678" t="s">
        <v>471</v>
      </c>
      <c r="D4" s="677" t="s">
        <v>516</v>
      </c>
      <c r="E4" s="679" t="s">
        <v>395</v>
      </c>
      <c r="F4" s="173"/>
    </row>
    <row r="5" spans="1:8" ht="14.1" customHeight="1">
      <c r="A5" s="676" t="s">
        <v>131</v>
      </c>
      <c r="B5" s="175"/>
      <c r="C5" s="273"/>
      <c r="D5" s="175"/>
      <c r="E5" s="176"/>
      <c r="F5" s="177"/>
    </row>
    <row r="6" spans="1:8" ht="14.1" customHeight="1">
      <c r="A6" s="1097" t="s">
        <v>137</v>
      </c>
      <c r="B6" s="178" t="s">
        <v>95</v>
      </c>
      <c r="C6" s="274"/>
      <c r="D6" s="278" t="s">
        <v>144</v>
      </c>
      <c r="E6" s="179" t="s">
        <v>174</v>
      </c>
      <c r="F6" s="177"/>
      <c r="G6" s="55">
        <f>COUNTIF('PAYS Risk &amp; Protection'!$N$4:$N$22,'Contributing Factors'!B6)</f>
        <v>0</v>
      </c>
    </row>
    <row r="7" spans="1:8" ht="14.1" customHeight="1">
      <c r="A7" s="1097"/>
      <c r="B7" s="180"/>
      <c r="C7" s="274"/>
      <c r="D7" s="278" t="s">
        <v>150</v>
      </c>
      <c r="E7" s="179" t="s">
        <v>178</v>
      </c>
      <c r="F7" s="177"/>
    </row>
    <row r="8" spans="1:8" ht="14.1" customHeight="1">
      <c r="A8" s="1097"/>
      <c r="B8" s="180"/>
      <c r="C8" s="274"/>
      <c r="D8" s="278" t="s">
        <v>156</v>
      </c>
      <c r="E8" s="179" t="s">
        <v>413</v>
      </c>
      <c r="F8" s="177"/>
    </row>
    <row r="9" spans="1:8" ht="14.1" customHeight="1">
      <c r="A9" s="1097"/>
      <c r="B9" s="180"/>
      <c r="C9" s="274"/>
      <c r="D9" s="278" t="s">
        <v>161</v>
      </c>
      <c r="E9" s="179" t="s">
        <v>185</v>
      </c>
      <c r="F9" s="177"/>
    </row>
    <row r="10" spans="1:8" ht="14.1" customHeight="1">
      <c r="A10" s="1097"/>
      <c r="B10" s="180"/>
      <c r="C10" s="274"/>
      <c r="D10" s="278"/>
      <c r="E10" s="179" t="s">
        <v>188</v>
      </c>
      <c r="F10" s="177"/>
    </row>
    <row r="11" spans="1:8" ht="14.1" customHeight="1">
      <c r="A11" s="1097"/>
      <c r="B11" s="180"/>
      <c r="C11" s="274"/>
      <c r="D11" s="278"/>
      <c r="E11" s="179"/>
      <c r="F11" s="177"/>
    </row>
    <row r="12" spans="1:8" ht="14.1" customHeight="1">
      <c r="A12" s="676" t="s">
        <v>132</v>
      </c>
      <c r="B12" s="175"/>
      <c r="C12" s="273"/>
      <c r="D12" s="175"/>
      <c r="E12" s="176"/>
      <c r="F12" s="177"/>
    </row>
    <row r="13" spans="1:8" ht="14.1" customHeight="1">
      <c r="A13" s="1097" t="s">
        <v>138</v>
      </c>
      <c r="B13" s="178" t="s">
        <v>89</v>
      </c>
      <c r="C13" s="275" t="s">
        <v>266</v>
      </c>
      <c r="D13" s="278" t="s">
        <v>145</v>
      </c>
      <c r="E13" s="179"/>
      <c r="F13" s="177"/>
      <c r="G13" s="55">
        <f>COUNTIF('PAYS Risk &amp; Protection'!$N$4:$N$26,'Contributing Factors'!B13)</f>
        <v>1</v>
      </c>
      <c r="H13" s="55">
        <f>COUNTIF('PAYS Indicators'!$J$4:$J$113,'Contributing Factors'!C13)</f>
        <v>0</v>
      </c>
    </row>
    <row r="14" spans="1:8" ht="14.1" customHeight="1">
      <c r="A14" s="1097"/>
      <c r="B14" s="180"/>
      <c r="C14" s="275" t="s">
        <v>247</v>
      </c>
      <c r="D14" s="278" t="s">
        <v>151</v>
      </c>
      <c r="E14" s="179"/>
      <c r="F14" s="177"/>
      <c r="H14" s="55">
        <f>COUNTIF('PAYS Indicators'!$J$4:$J$113,'Contributing Factors'!C14)</f>
        <v>0</v>
      </c>
    </row>
    <row r="15" spans="1:8" ht="14.1" customHeight="1">
      <c r="A15" s="1097"/>
      <c r="B15" s="180"/>
      <c r="C15" s="275" t="s">
        <v>251</v>
      </c>
      <c r="D15" s="278" t="s">
        <v>157</v>
      </c>
      <c r="E15" s="179"/>
      <c r="F15" s="177"/>
      <c r="H15" s="55">
        <f>COUNTIF('PAYS Indicators'!$J$4:$J$113,'Contributing Factors'!C15)</f>
        <v>0</v>
      </c>
    </row>
    <row r="16" spans="1:8" ht="14.1" customHeight="1">
      <c r="A16" s="1097"/>
      <c r="B16" s="180"/>
      <c r="C16" s="274"/>
      <c r="D16" s="278" t="s">
        <v>162</v>
      </c>
      <c r="E16" s="179"/>
      <c r="F16" s="177"/>
    </row>
    <row r="17" spans="1:8" ht="14.1" customHeight="1">
      <c r="A17" s="1097"/>
      <c r="B17" s="180"/>
      <c r="C17" s="274"/>
      <c r="D17" s="278" t="s">
        <v>165</v>
      </c>
      <c r="E17" s="179"/>
      <c r="F17" s="177"/>
    </row>
    <row r="18" spans="1:8" ht="14.1" customHeight="1">
      <c r="A18" s="1097"/>
      <c r="B18" s="180"/>
      <c r="C18" s="274"/>
      <c r="D18" s="278" t="s">
        <v>168</v>
      </c>
      <c r="E18" s="179"/>
      <c r="F18" s="177"/>
    </row>
    <row r="19" spans="1:8" ht="14.1" customHeight="1">
      <c r="A19" s="1097"/>
      <c r="B19" s="180"/>
      <c r="C19" s="274"/>
      <c r="D19" s="278"/>
      <c r="E19" s="179"/>
      <c r="F19" s="177"/>
    </row>
    <row r="20" spans="1:8" ht="14.1" customHeight="1">
      <c r="A20" s="676" t="s">
        <v>133</v>
      </c>
      <c r="B20" s="175"/>
      <c r="C20" s="273"/>
      <c r="D20" s="175"/>
      <c r="E20" s="176"/>
      <c r="F20" s="177"/>
    </row>
    <row r="21" spans="1:8" ht="14.1" customHeight="1">
      <c r="A21" s="1097" t="s">
        <v>139</v>
      </c>
      <c r="B21" s="178" t="s">
        <v>89</v>
      </c>
      <c r="C21" s="275" t="s">
        <v>94</v>
      </c>
      <c r="D21" s="278" t="s">
        <v>146</v>
      </c>
      <c r="E21" s="179" t="s">
        <v>175</v>
      </c>
      <c r="F21" s="177"/>
      <c r="G21" s="55">
        <f>COUNTIF('PAYS Risk &amp; Protection'!$N$4:$N$26,'Contributing Factors'!B21)</f>
        <v>1</v>
      </c>
      <c r="H21" s="55">
        <f>COUNTIF('PAYS Indicators'!$J$4:$J$113,'Contributing Factors'!C21)</f>
        <v>0</v>
      </c>
    </row>
    <row r="22" spans="1:8" ht="14.1" customHeight="1">
      <c r="A22" s="1097"/>
      <c r="B22" s="178" t="s">
        <v>115</v>
      </c>
      <c r="C22" s="181" t="s">
        <v>266</v>
      </c>
      <c r="D22" s="278" t="s">
        <v>152</v>
      </c>
      <c r="E22" s="179" t="s">
        <v>179</v>
      </c>
      <c r="F22" s="177"/>
      <c r="G22" s="55">
        <f>COUNTIF('PAYS Risk &amp; Protection'!$N$4:$N$26,'Contributing Factors'!B22)</f>
        <v>0</v>
      </c>
      <c r="H22" s="55">
        <f>COUNTIF('PAYS Indicators'!$J$4:$J$113,'Contributing Factors'!C22)</f>
        <v>0</v>
      </c>
    </row>
    <row r="23" spans="1:8" ht="14.1" customHeight="1">
      <c r="A23" s="1097"/>
      <c r="B23" s="180"/>
      <c r="C23" s="275" t="s">
        <v>267</v>
      </c>
      <c r="D23" s="278" t="s">
        <v>158</v>
      </c>
      <c r="E23" s="179" t="s">
        <v>183</v>
      </c>
      <c r="F23" s="177"/>
      <c r="H23" s="55">
        <f>COUNTIF('PAYS Indicators'!$J$4:$J$113,'Contributing Factors'!C23)</f>
        <v>0</v>
      </c>
    </row>
    <row r="24" spans="1:8" ht="14.1" customHeight="1">
      <c r="A24" s="1097"/>
      <c r="B24" s="180"/>
      <c r="C24" s="275" t="s">
        <v>247</v>
      </c>
      <c r="D24" s="278" t="s">
        <v>163</v>
      </c>
      <c r="E24" s="179" t="s">
        <v>186</v>
      </c>
      <c r="F24" s="177"/>
      <c r="H24" s="55">
        <f>COUNTIF('PAYS Indicators'!$J$4:$J$113,'Contributing Factors'!C24)</f>
        <v>0</v>
      </c>
    </row>
    <row r="25" spans="1:8" ht="14.1" customHeight="1">
      <c r="A25" s="1097"/>
      <c r="B25" s="180"/>
      <c r="C25" s="275" t="s">
        <v>251</v>
      </c>
      <c r="D25" s="278" t="s">
        <v>166</v>
      </c>
      <c r="E25" s="179" t="s">
        <v>189</v>
      </c>
      <c r="F25" s="177"/>
      <c r="H25" s="55">
        <f>COUNTIF('PAYS Indicators'!$J$4:$J$113,'Contributing Factors'!C25)</f>
        <v>0</v>
      </c>
    </row>
    <row r="26" spans="1:8" ht="14.1" customHeight="1">
      <c r="A26" s="1097"/>
      <c r="B26" s="180"/>
      <c r="C26" s="274"/>
      <c r="D26" s="278" t="s">
        <v>171</v>
      </c>
      <c r="E26" s="179"/>
      <c r="F26" s="177"/>
    </row>
    <row r="27" spans="1:8" ht="14.1" customHeight="1">
      <c r="A27" s="1097"/>
      <c r="B27" s="180"/>
      <c r="C27" s="274"/>
      <c r="D27" s="278" t="s">
        <v>169</v>
      </c>
      <c r="E27" s="179"/>
      <c r="F27" s="177"/>
    </row>
    <row r="28" spans="1:8" ht="14.1" customHeight="1">
      <c r="A28" s="1097"/>
      <c r="B28" s="180"/>
      <c r="C28" s="274"/>
      <c r="D28" s="278"/>
      <c r="E28" s="179"/>
      <c r="F28" s="177"/>
    </row>
    <row r="29" spans="1:8" ht="14.1" customHeight="1">
      <c r="A29" s="676" t="s">
        <v>134</v>
      </c>
      <c r="B29" s="175"/>
      <c r="C29" s="273"/>
      <c r="D29" s="175"/>
      <c r="E29" s="176"/>
      <c r="F29" s="177"/>
    </row>
    <row r="30" spans="1:8" ht="14.1" customHeight="1">
      <c r="A30" s="1097" t="s">
        <v>140</v>
      </c>
      <c r="B30" s="178" t="s">
        <v>114</v>
      </c>
      <c r="C30" s="275" t="s">
        <v>98</v>
      </c>
      <c r="D30" s="278" t="s">
        <v>147</v>
      </c>
      <c r="E30" s="179" t="s">
        <v>175</v>
      </c>
      <c r="F30" s="177"/>
      <c r="G30" s="55">
        <f>COUNTIF('PAYS Risk &amp; Protection'!$N$4:$N$26,'Contributing Factors'!B30)</f>
        <v>0</v>
      </c>
      <c r="H30" s="55">
        <f>COUNTIF('PAYS Indicators'!$J$4:$J$113,'Contributing Factors'!C30)</f>
        <v>0</v>
      </c>
    </row>
    <row r="31" spans="1:8" ht="14.1" customHeight="1">
      <c r="A31" s="1097"/>
      <c r="B31" s="178" t="s">
        <v>116</v>
      </c>
      <c r="C31" s="275" t="s">
        <v>121</v>
      </c>
      <c r="D31" s="278" t="s">
        <v>153</v>
      </c>
      <c r="E31" s="179" t="s">
        <v>180</v>
      </c>
      <c r="F31" s="177"/>
      <c r="G31" s="55">
        <f>COUNTIF('PAYS Risk &amp; Protection'!$N$4:$N$26,'Contributing Factors'!B31)</f>
        <v>0</v>
      </c>
      <c r="H31" s="55">
        <f>COUNTIF('PAYS Indicators'!$J$4:$J$113,'Contributing Factors'!C31)</f>
        <v>0</v>
      </c>
    </row>
    <row r="32" spans="1:8" ht="14.1" customHeight="1">
      <c r="A32" s="1097"/>
      <c r="B32" s="178" t="s">
        <v>118</v>
      </c>
      <c r="C32" s="275" t="s">
        <v>394</v>
      </c>
      <c r="D32" s="278"/>
      <c r="E32" s="179" t="s">
        <v>184</v>
      </c>
      <c r="F32" s="177"/>
      <c r="G32" s="55">
        <f>COUNTIF('PAYS Risk &amp; Protection'!$N$4:$N$26,'Contributing Factors'!B32)</f>
        <v>0</v>
      </c>
      <c r="H32" s="55">
        <f>COUNTIF('PAYS Indicators'!$J$4:$J$113,'Contributing Factors'!C32)</f>
        <v>0</v>
      </c>
    </row>
    <row r="33" spans="1:8" ht="14.1" customHeight="1">
      <c r="A33" s="1097"/>
      <c r="B33" s="178" t="s">
        <v>119</v>
      </c>
      <c r="C33" s="274"/>
      <c r="D33" s="278"/>
      <c r="E33" s="179" t="s">
        <v>187</v>
      </c>
      <c r="F33" s="177"/>
      <c r="G33" s="55">
        <f>COUNTIF('PAYS Risk &amp; Protection'!$N$4:$N$26,'Contributing Factors'!B33)</f>
        <v>0</v>
      </c>
    </row>
    <row r="34" spans="1:8" ht="14.1" customHeight="1">
      <c r="A34" s="1097"/>
      <c r="B34" s="212" t="s">
        <v>472</v>
      </c>
      <c r="C34" s="274"/>
      <c r="D34" s="278"/>
      <c r="E34" s="179"/>
      <c r="F34" s="177"/>
      <c r="G34" s="55">
        <f>COUNTIF('Other Risk Factor Data'!$K$6:$K$57,'Contributing Factors'!B34)</f>
        <v>0</v>
      </c>
    </row>
    <row r="35" spans="1:8" ht="14.1" customHeight="1">
      <c r="A35" s="1097"/>
      <c r="B35" s="180"/>
      <c r="C35" s="274"/>
      <c r="D35" s="278"/>
      <c r="E35" s="179"/>
      <c r="F35" s="177"/>
    </row>
    <row r="36" spans="1:8" ht="14.1" customHeight="1">
      <c r="A36" s="676" t="s">
        <v>261</v>
      </c>
      <c r="B36" s="175"/>
      <c r="C36" s="273"/>
      <c r="D36" s="175"/>
      <c r="E36" s="176"/>
      <c r="F36" s="177"/>
    </row>
    <row r="37" spans="1:8" ht="14.1" customHeight="1">
      <c r="A37" s="1097" t="s">
        <v>396</v>
      </c>
      <c r="B37" s="178" t="s">
        <v>95</v>
      </c>
      <c r="C37" s="275" t="s">
        <v>85</v>
      </c>
      <c r="D37" s="278" t="s">
        <v>148</v>
      </c>
      <c r="E37" s="179" t="s">
        <v>176</v>
      </c>
      <c r="F37" s="177"/>
      <c r="G37" s="55">
        <f>COUNTIF('PAYS Risk &amp; Protection'!$N$4:$N$26,'Contributing Factors'!B37)</f>
        <v>0</v>
      </c>
      <c r="H37" s="55">
        <f>COUNTIF('PAYS Indicators'!$J$4:$J$113,'Contributing Factors'!C37)</f>
        <v>0</v>
      </c>
    </row>
    <row r="38" spans="1:8" ht="14.1" customHeight="1">
      <c r="A38" s="1098"/>
      <c r="B38" s="178" t="s">
        <v>100</v>
      </c>
      <c r="C38" s="275" t="s">
        <v>94</v>
      </c>
      <c r="D38" s="278" t="s">
        <v>154</v>
      </c>
      <c r="E38" s="179" t="s">
        <v>180</v>
      </c>
      <c r="F38" s="177"/>
      <c r="G38" s="55">
        <f>COUNTIF('PAYS Risk &amp; Protection'!$N$4:$N$26,'Contributing Factors'!B38)</f>
        <v>0</v>
      </c>
      <c r="H38" s="55">
        <f>COUNTIF('PAYS Indicators'!$J$4:$J$113,'Contributing Factors'!C38)</f>
        <v>0</v>
      </c>
    </row>
    <row r="39" spans="1:8" ht="14.1" customHeight="1">
      <c r="A39" s="1098"/>
      <c r="B39" s="178" t="s">
        <v>103</v>
      </c>
      <c r="C39" s="181" t="s">
        <v>266</v>
      </c>
      <c r="D39" s="278" t="s">
        <v>159</v>
      </c>
      <c r="E39" s="179" t="s">
        <v>175</v>
      </c>
      <c r="F39" s="177"/>
      <c r="G39" s="55">
        <f>COUNTIF('PAYS Risk &amp; Protection'!$N$4:$N$26,'Contributing Factors'!B39)</f>
        <v>0</v>
      </c>
      <c r="H39" s="55">
        <f>COUNTIF('PAYS Indicators'!$J$4:$J$113,'Contributing Factors'!C39)</f>
        <v>0</v>
      </c>
    </row>
    <row r="40" spans="1:8" ht="14.1" customHeight="1">
      <c r="A40" s="1098"/>
      <c r="B40" s="178" t="s">
        <v>104</v>
      </c>
      <c r="C40" s="275" t="s">
        <v>267</v>
      </c>
      <c r="D40" s="278" t="s">
        <v>164</v>
      </c>
      <c r="E40" s="179"/>
      <c r="F40" s="177"/>
      <c r="G40" s="55">
        <f>COUNTIF('PAYS Risk &amp; Protection'!$N$4:$N$26,'Contributing Factors'!B40)</f>
        <v>0</v>
      </c>
      <c r="H40" s="55">
        <f>COUNTIF('PAYS Indicators'!$J$4:$J$113,'Contributing Factors'!C40)</f>
        <v>0</v>
      </c>
    </row>
    <row r="41" spans="1:8" ht="14.1" customHeight="1">
      <c r="A41" s="1098"/>
      <c r="B41" s="178" t="s">
        <v>110</v>
      </c>
      <c r="C41" s="275" t="s">
        <v>247</v>
      </c>
      <c r="D41" s="278" t="s">
        <v>167</v>
      </c>
      <c r="E41" s="179"/>
      <c r="F41" s="177"/>
      <c r="G41" s="55">
        <f>COUNTIF('PAYS Risk &amp; Protection'!$N$4:$N$26,'Contributing Factors'!B41)</f>
        <v>0</v>
      </c>
      <c r="H41" s="55">
        <f>COUNTIF('PAYS Indicators'!$J$4:$J$113,'Contributing Factors'!C41)</f>
        <v>0</v>
      </c>
    </row>
    <row r="42" spans="1:8" ht="14.1" customHeight="1">
      <c r="A42" s="1098"/>
      <c r="B42" s="178" t="s">
        <v>111</v>
      </c>
      <c r="C42" s="276" t="s">
        <v>251</v>
      </c>
      <c r="D42" s="278" t="s">
        <v>170</v>
      </c>
      <c r="E42" s="179"/>
      <c r="F42" s="177"/>
      <c r="G42" s="55">
        <f>COUNTIF('PAYS Risk &amp; Protection'!$N$4:$N$26,'Contributing Factors'!B42)</f>
        <v>0</v>
      </c>
      <c r="H42" s="55">
        <f>COUNTIF('PAYS Indicators'!$J$4:$J$113,'Contributing Factors'!C42)</f>
        <v>0</v>
      </c>
    </row>
    <row r="43" spans="1:8" ht="14.1" customHeight="1">
      <c r="A43" s="1098"/>
      <c r="B43" s="178" t="s">
        <v>116</v>
      </c>
      <c r="C43" s="275" t="s">
        <v>121</v>
      </c>
      <c r="D43" s="278" t="s">
        <v>172</v>
      </c>
      <c r="E43" s="179"/>
      <c r="F43" s="177"/>
      <c r="G43" s="55">
        <f>COUNTIF('PAYS Risk &amp; Protection'!$N$4:$N$26,'Contributing Factors'!B43)</f>
        <v>0</v>
      </c>
      <c r="H43" s="55">
        <f>COUNTIF('PAYS Indicators'!$J$4:$J$113,'Contributing Factors'!C43)</f>
        <v>0</v>
      </c>
    </row>
    <row r="44" spans="1:8" ht="14.1" customHeight="1">
      <c r="A44" s="1098"/>
      <c r="B44" s="178" t="s">
        <v>97</v>
      </c>
      <c r="C44" s="275"/>
      <c r="D44" s="278"/>
      <c r="E44" s="179"/>
      <c r="F44" s="177"/>
      <c r="G44" s="55">
        <f>COUNTIF('PAYS Risk &amp; Protection'!$N$4:$N$26,'Contributing Factors'!B44)</f>
        <v>0</v>
      </c>
    </row>
    <row r="45" spans="1:8" ht="14.1" customHeight="1">
      <c r="A45" s="1098"/>
      <c r="B45" s="178" t="s">
        <v>101</v>
      </c>
      <c r="C45" s="275"/>
      <c r="D45" s="278"/>
      <c r="E45" s="179"/>
      <c r="F45" s="177"/>
      <c r="G45" s="55">
        <f>COUNTIF('PAYS Risk &amp; Protection'!$N$4:$N$26,'Contributing Factors'!B45)</f>
        <v>0</v>
      </c>
    </row>
    <row r="46" spans="1:8" ht="14.1" customHeight="1">
      <c r="A46" s="1098"/>
      <c r="B46" s="178" t="s">
        <v>113</v>
      </c>
      <c r="C46" s="275"/>
      <c r="D46" s="278"/>
      <c r="E46" s="179"/>
      <c r="F46" s="177"/>
      <c r="G46" s="55">
        <f>COUNTIF('PAYS Risk &amp; Protection'!$N$4:$N$26,'Contributing Factors'!B46)</f>
        <v>0</v>
      </c>
    </row>
    <row r="47" spans="1:8" ht="14.1" customHeight="1">
      <c r="A47" s="1098"/>
      <c r="B47" s="180"/>
      <c r="C47" s="274"/>
      <c r="D47" s="278"/>
      <c r="E47" s="179"/>
      <c r="F47" s="177"/>
    </row>
    <row r="48" spans="1:8" ht="14.1" customHeight="1">
      <c r="A48" s="676" t="s">
        <v>135</v>
      </c>
      <c r="B48" s="175"/>
      <c r="C48" s="273"/>
      <c r="D48" s="175"/>
      <c r="E48" s="176"/>
      <c r="F48" s="177"/>
      <c r="H48" s="182" t="s">
        <v>96</v>
      </c>
    </row>
    <row r="49" spans="1:8" ht="14.1" customHeight="1">
      <c r="A49" s="1097" t="s">
        <v>321</v>
      </c>
      <c r="B49" s="180"/>
      <c r="C49" s="274"/>
      <c r="D49" s="278" t="s">
        <v>149</v>
      </c>
      <c r="E49" s="179" t="s">
        <v>177</v>
      </c>
      <c r="F49" s="177"/>
      <c r="H49" s="182" t="s">
        <v>98</v>
      </c>
    </row>
    <row r="50" spans="1:8" ht="14.1" customHeight="1">
      <c r="A50" s="1097"/>
      <c r="B50" s="180"/>
      <c r="C50" s="274"/>
      <c r="D50" s="278" t="s">
        <v>155</v>
      </c>
      <c r="E50" s="179" t="s">
        <v>181</v>
      </c>
      <c r="F50" s="177"/>
      <c r="H50" s="182" t="s">
        <v>90</v>
      </c>
    </row>
    <row r="51" spans="1:8" ht="14.1" customHeight="1">
      <c r="A51" s="1097"/>
      <c r="B51" s="180"/>
      <c r="C51" s="274"/>
      <c r="D51" s="278" t="s">
        <v>160</v>
      </c>
      <c r="E51" s="179"/>
      <c r="F51" s="177"/>
      <c r="H51" s="182" t="s">
        <v>265</v>
      </c>
    </row>
    <row r="52" spans="1:8" ht="12.75">
      <c r="A52" s="1097"/>
      <c r="B52" s="180"/>
      <c r="C52" s="274"/>
      <c r="D52" s="278"/>
      <c r="E52" s="179"/>
      <c r="F52" s="177"/>
      <c r="H52" s="182" t="s">
        <v>264</v>
      </c>
    </row>
    <row r="53" spans="1:8" ht="12.75">
      <c r="A53" s="1097"/>
      <c r="B53" s="180"/>
      <c r="C53" s="274"/>
      <c r="D53" s="278"/>
      <c r="E53" s="179"/>
      <c r="F53" s="177"/>
      <c r="H53" s="182" t="s">
        <v>91</v>
      </c>
    </row>
    <row r="54" spans="1:8" ht="12.75">
      <c r="A54" s="1097"/>
      <c r="B54" s="180"/>
      <c r="C54" s="274"/>
      <c r="D54" s="278"/>
      <c r="E54" s="179"/>
      <c r="F54" s="177"/>
      <c r="H54" s="182" t="s">
        <v>263</v>
      </c>
    </row>
    <row r="55" spans="1:8" ht="13.5" thickBot="1">
      <c r="A55" s="1099"/>
      <c r="B55" s="183"/>
      <c r="C55" s="277"/>
      <c r="D55" s="279"/>
      <c r="E55" s="184"/>
      <c r="F55" s="177"/>
    </row>
    <row r="56" spans="1:8" ht="15">
      <c r="A56" s="676" t="s">
        <v>464</v>
      </c>
      <c r="B56" s="175"/>
      <c r="C56" s="273"/>
      <c r="D56" s="175"/>
      <c r="E56" s="176"/>
      <c r="F56" s="177"/>
      <c r="G56" s="177"/>
    </row>
    <row r="57" spans="1:8" ht="15" customHeight="1">
      <c r="A57" s="1097" t="s">
        <v>484</v>
      </c>
      <c r="B57" s="178" t="s">
        <v>468</v>
      </c>
      <c r="C57" s="274"/>
      <c r="D57" s="278"/>
      <c r="E57" s="179" t="s">
        <v>497</v>
      </c>
      <c r="F57" s="185"/>
      <c r="G57" s="55">
        <f>COUNTIF('Other Risk Factor Data'!$K$6:$K$57,'Contributing Factors'!B57)</f>
        <v>0</v>
      </c>
    </row>
    <row r="58" spans="1:8" ht="15" customHeight="1">
      <c r="A58" s="1097"/>
      <c r="B58" s="178" t="s">
        <v>466</v>
      </c>
      <c r="C58" s="274"/>
      <c r="D58" s="278"/>
      <c r="E58" s="179" t="s">
        <v>498</v>
      </c>
      <c r="F58" s="613"/>
      <c r="G58" s="55">
        <f>COUNTIF('Other Risk Factor Data'!$K$6:$K$57,'Contributing Factors'!B58)</f>
        <v>0</v>
      </c>
    </row>
    <row r="59" spans="1:8" ht="15" customHeight="1">
      <c r="A59" s="1097"/>
      <c r="B59" s="178" t="s">
        <v>467</v>
      </c>
      <c r="C59" s="274"/>
      <c r="D59" s="278"/>
      <c r="E59" s="179"/>
      <c r="F59" s="613"/>
      <c r="G59" s="55">
        <f>COUNTIF('Other Risk Factor Data'!$K$6:$K$57,'Contributing Factors'!B59)</f>
        <v>0</v>
      </c>
    </row>
    <row r="60" spans="1:8" ht="15" customHeight="1">
      <c r="A60" s="1097"/>
      <c r="B60" s="178" t="s">
        <v>469</v>
      </c>
      <c r="C60" s="274"/>
      <c r="D60" s="278"/>
      <c r="E60" s="179"/>
      <c r="F60" s="601"/>
      <c r="G60" s="55">
        <f>COUNTIF('Other Risk Factor Data'!$K$6:$K$57,'Contributing Factors'!B60)</f>
        <v>0</v>
      </c>
    </row>
    <row r="61" spans="1:8" ht="15" customHeight="1">
      <c r="A61" s="1097"/>
      <c r="B61" s="178" t="s">
        <v>470</v>
      </c>
      <c r="C61" s="274"/>
      <c r="D61" s="278"/>
      <c r="E61" s="179"/>
      <c r="F61" s="185"/>
      <c r="G61" s="55">
        <f>COUNTIF('Other Risk Factor Data'!$K$6:$K$57,'Contributing Factors'!B61)</f>
        <v>0</v>
      </c>
    </row>
    <row r="62" spans="1:8" ht="15" customHeight="1">
      <c r="A62" s="1097"/>
      <c r="B62" s="180"/>
      <c r="C62" s="274"/>
      <c r="D62" s="278"/>
      <c r="E62" s="179"/>
      <c r="F62" s="613"/>
    </row>
    <row r="63" spans="1:8" ht="15" customHeight="1" thickBot="1">
      <c r="A63" s="1099"/>
      <c r="B63" s="183"/>
      <c r="C63" s="277"/>
      <c r="D63" s="279"/>
      <c r="E63" s="184"/>
      <c r="F63" s="613"/>
    </row>
    <row r="64" spans="1:8" ht="15" customHeight="1">
      <c r="A64" s="676" t="s">
        <v>465</v>
      </c>
      <c r="B64" s="175"/>
      <c r="C64" s="273"/>
      <c r="D64" s="175"/>
      <c r="E64" s="176"/>
      <c r="F64" s="601"/>
    </row>
    <row r="65" spans="1:9" ht="15" customHeight="1">
      <c r="A65" s="1097" t="s">
        <v>485</v>
      </c>
      <c r="B65" s="178" t="s">
        <v>473</v>
      </c>
      <c r="C65" s="274"/>
      <c r="D65" s="278"/>
      <c r="E65" s="179" t="s">
        <v>494</v>
      </c>
      <c r="F65" s="186"/>
      <c r="G65" s="55">
        <f>COUNTIF('Other Risk Factor Data'!$K$6:$K$57,'Contributing Factors'!B65)</f>
        <v>0</v>
      </c>
    </row>
    <row r="66" spans="1:9" ht="15" customHeight="1">
      <c r="A66" s="1097"/>
      <c r="B66" s="178" t="s">
        <v>474</v>
      </c>
      <c r="C66" s="274"/>
      <c r="D66" s="278"/>
      <c r="E66" s="179" t="s">
        <v>8</v>
      </c>
      <c r="F66" s="613"/>
      <c r="G66" s="55">
        <f>COUNTIF('Other Risk Factor Data'!$K$6:$K$57,'Contributing Factors'!B66)</f>
        <v>0</v>
      </c>
    </row>
    <row r="67" spans="1:9" ht="15" customHeight="1">
      <c r="A67" s="1097"/>
      <c r="B67" s="178" t="s">
        <v>475</v>
      </c>
      <c r="C67" s="274"/>
      <c r="D67" s="278"/>
      <c r="E67" s="179" t="s">
        <v>18</v>
      </c>
      <c r="F67" s="613"/>
      <c r="G67" s="55">
        <f>COUNTIF('Other Risk Factor Data'!$K$6:$K$57,'Contributing Factors'!B67)</f>
        <v>0</v>
      </c>
    </row>
    <row r="68" spans="1:9" ht="15" customHeight="1">
      <c r="A68" s="1097"/>
      <c r="B68" s="178" t="s">
        <v>476</v>
      </c>
      <c r="C68" s="274"/>
      <c r="D68" s="278"/>
      <c r="E68" s="179" t="s">
        <v>433</v>
      </c>
      <c r="F68" s="601"/>
      <c r="G68" s="55">
        <f>COUNTIF('Other Risk Factor Data'!$K$6:$K$57,'Contributing Factors'!B68)</f>
        <v>0</v>
      </c>
    </row>
    <row r="69" spans="1:9" ht="12.75">
      <c r="A69" s="1097"/>
      <c r="B69" s="178" t="s">
        <v>477</v>
      </c>
      <c r="C69" s="274"/>
      <c r="D69" s="278"/>
      <c r="E69" s="179" t="s">
        <v>495</v>
      </c>
      <c r="F69" s="187"/>
      <c r="G69" s="55">
        <f>COUNTIF('Other Risk Factor Data'!$K$6:$K$57,'Contributing Factors'!B69)</f>
        <v>0</v>
      </c>
    </row>
    <row r="70" spans="1:9" ht="15" customHeight="1">
      <c r="A70" s="1097"/>
      <c r="B70" s="180"/>
      <c r="C70" s="274"/>
      <c r="D70" s="278"/>
      <c r="E70" s="179" t="s">
        <v>496</v>
      </c>
      <c r="F70" s="613"/>
      <c r="G70" s="613"/>
    </row>
    <row r="71" spans="1:9" ht="15" customHeight="1" thickBot="1">
      <c r="A71" s="1099"/>
      <c r="B71" s="183"/>
      <c r="C71" s="277"/>
      <c r="D71" s="279"/>
      <c r="E71" s="184"/>
      <c r="F71" s="613"/>
      <c r="G71" s="613"/>
    </row>
    <row r="72" spans="1:9" ht="15" customHeight="1">
      <c r="A72" s="949"/>
      <c r="B72" s="949"/>
      <c r="C72" s="949"/>
      <c r="D72" s="949"/>
      <c r="E72" s="949"/>
      <c r="F72" s="601"/>
      <c r="G72" s="601"/>
    </row>
    <row r="73" spans="1:9" ht="12.75">
      <c r="A73" s="188"/>
    </row>
    <row r="74" spans="1:9" ht="12.75">
      <c r="A74" s="600"/>
      <c r="B74" s="1102"/>
      <c r="C74" s="1102"/>
      <c r="D74" s="1102"/>
      <c r="E74" s="1102"/>
      <c r="F74" s="600"/>
      <c r="G74" s="600"/>
      <c r="H74" s="600"/>
      <c r="I74" s="177"/>
    </row>
    <row r="75" spans="1:9" ht="12.75">
      <c r="A75" s="1100"/>
      <c r="B75" s="1101"/>
      <c r="C75" s="1101"/>
      <c r="D75" s="1101"/>
      <c r="E75" s="1101"/>
      <c r="F75" s="601"/>
      <c r="G75" s="601"/>
      <c r="H75" s="601"/>
      <c r="I75" s="177"/>
    </row>
    <row r="76" spans="1:9" ht="12.75">
      <c r="A76" s="1100"/>
      <c r="B76" s="1101"/>
      <c r="C76" s="1101"/>
      <c r="D76" s="1101"/>
      <c r="E76" s="1101"/>
      <c r="F76" s="601"/>
      <c r="G76" s="601"/>
      <c r="H76" s="601"/>
      <c r="I76" s="177"/>
    </row>
    <row r="77" spans="1:9" ht="12.75">
      <c r="A77" s="1100"/>
      <c r="B77" s="1101"/>
      <c r="C77" s="1101"/>
      <c r="D77" s="1101"/>
      <c r="E77" s="1101"/>
      <c r="F77" s="601"/>
      <c r="G77" s="601"/>
      <c r="H77" s="601"/>
      <c r="I77" s="177"/>
    </row>
    <row r="78" spans="1:9" ht="12.75">
      <c r="A78" s="1100"/>
      <c r="B78" s="1101"/>
      <c r="C78" s="1101"/>
      <c r="D78" s="1101"/>
      <c r="E78" s="1101"/>
      <c r="F78" s="601"/>
      <c r="G78" s="601"/>
      <c r="H78" s="601"/>
      <c r="I78" s="177"/>
    </row>
    <row r="79" spans="1:9" ht="12.75">
      <c r="A79" s="1100"/>
      <c r="B79" s="1101"/>
      <c r="C79" s="1101"/>
      <c r="D79" s="1101"/>
      <c r="E79" s="1101"/>
      <c r="F79" s="601"/>
      <c r="G79" s="601"/>
      <c r="H79" s="601"/>
      <c r="I79" s="177"/>
    </row>
    <row r="80" spans="1:9" ht="12.75">
      <c r="A80" s="1100"/>
      <c r="B80" s="1101"/>
      <c r="C80" s="1101"/>
      <c r="D80" s="1101"/>
      <c r="E80" s="1101"/>
      <c r="F80" s="601"/>
      <c r="G80" s="601"/>
      <c r="H80" s="601"/>
      <c r="I80" s="177"/>
    </row>
    <row r="81" spans="1:9" ht="12.75">
      <c r="A81" s="1100"/>
      <c r="B81" s="1101"/>
      <c r="C81" s="1101"/>
      <c r="D81" s="1101"/>
      <c r="E81" s="1101"/>
      <c r="F81" s="601"/>
      <c r="G81" s="601"/>
      <c r="H81" s="601"/>
      <c r="I81" s="177"/>
    </row>
    <row r="82" spans="1:9" ht="12.75">
      <c r="A82" s="1100"/>
      <c r="B82" s="1101"/>
      <c r="C82" s="1101"/>
      <c r="D82" s="1101"/>
      <c r="E82" s="1101"/>
      <c r="F82" s="601"/>
      <c r="G82" s="601"/>
      <c r="H82" s="601"/>
      <c r="I82" s="177"/>
    </row>
    <row r="83" spans="1:9" ht="12.75">
      <c r="A83" s="1100"/>
      <c r="B83" s="1101"/>
      <c r="C83" s="1101"/>
      <c r="D83" s="1101"/>
      <c r="E83" s="1101"/>
      <c r="F83" s="601"/>
      <c r="G83" s="601"/>
      <c r="H83" s="601"/>
      <c r="I83" s="177"/>
    </row>
    <row r="84" spans="1:9" ht="12.75">
      <c r="A84" s="1100"/>
      <c r="B84" s="1101"/>
      <c r="C84" s="1101"/>
      <c r="D84" s="1101"/>
      <c r="E84" s="1101"/>
      <c r="F84" s="601"/>
      <c r="G84" s="601"/>
      <c r="H84" s="601"/>
      <c r="I84" s="177"/>
    </row>
    <row r="85" spans="1:9" ht="12.75">
      <c r="A85" s="1100"/>
      <c r="B85" s="1101"/>
      <c r="C85" s="1101"/>
      <c r="D85" s="1101"/>
      <c r="E85" s="1101"/>
      <c r="F85" s="601"/>
      <c r="G85" s="601"/>
      <c r="H85" s="601"/>
      <c r="I85" s="177"/>
    </row>
    <row r="86" spans="1:9" ht="12.75">
      <c r="A86" s="1100"/>
      <c r="B86" s="1101"/>
      <c r="C86" s="1101"/>
      <c r="D86" s="1101"/>
      <c r="E86" s="1101"/>
      <c r="F86" s="601"/>
      <c r="G86" s="601"/>
      <c r="H86" s="601"/>
      <c r="I86" s="177"/>
    </row>
    <row r="87" spans="1:9" ht="12.75">
      <c r="A87" s="188"/>
      <c r="G87" s="177"/>
      <c r="H87" s="177"/>
      <c r="I87" s="177"/>
    </row>
    <row r="88" spans="1:9" ht="12.75">
      <c r="A88" s="188"/>
      <c r="G88" s="177"/>
      <c r="H88" s="177"/>
      <c r="I88" s="177"/>
    </row>
    <row r="89" spans="1:9" ht="12.75">
      <c r="A89" s="188"/>
    </row>
    <row r="90" spans="1:9" ht="12.75">
      <c r="A90" s="188"/>
    </row>
    <row r="91" spans="1:9" ht="12.75">
      <c r="A91" s="188"/>
    </row>
    <row r="92" spans="1:9" ht="12.75">
      <c r="A92" s="188"/>
    </row>
    <row r="93" spans="1:9" ht="12.75">
      <c r="A93" s="188"/>
    </row>
    <row r="94" spans="1:9" ht="12.75">
      <c r="A94" s="188"/>
    </row>
    <row r="95" spans="1:9" ht="12.75">
      <c r="A95" s="188"/>
    </row>
    <row r="96" spans="1:9" ht="12.75">
      <c r="A96" s="188"/>
    </row>
    <row r="97" spans="1:1" ht="12.75">
      <c r="A97" s="188"/>
    </row>
    <row r="98" spans="1:1" ht="12.75">
      <c r="A98" s="188"/>
    </row>
    <row r="99" spans="1:1" ht="12.75">
      <c r="A99" s="188"/>
    </row>
    <row r="100" spans="1:1" ht="12.75">
      <c r="A100" s="188"/>
    </row>
    <row r="101" spans="1:1" ht="12.75">
      <c r="A101" s="188"/>
    </row>
    <row r="102" spans="1:1" ht="12.75">
      <c r="A102" s="188"/>
    </row>
    <row r="103" spans="1:1" ht="12.75">
      <c r="A103" s="188"/>
    </row>
    <row r="104" spans="1:1" ht="12.75">
      <c r="A104" s="188"/>
    </row>
    <row r="105" spans="1:1" ht="12.75">
      <c r="A105" s="188"/>
    </row>
    <row r="106" spans="1:1" ht="12.75">
      <c r="A106" s="188"/>
    </row>
    <row r="107" spans="1:1" ht="12.75">
      <c r="A107" s="188"/>
    </row>
    <row r="108" spans="1:1" ht="12.75">
      <c r="A108" s="188"/>
    </row>
    <row r="109" spans="1:1" ht="12.75">
      <c r="A109" s="188"/>
    </row>
    <row r="110" spans="1:1" ht="12.75">
      <c r="A110" s="188"/>
    </row>
    <row r="111" spans="1:1" ht="12.75">
      <c r="A111" s="188"/>
    </row>
    <row r="112" spans="1:1" ht="12.75">
      <c r="A112" s="188"/>
    </row>
    <row r="113" spans="1:1" ht="12.75">
      <c r="A113" s="188"/>
    </row>
    <row r="114" spans="1:1" ht="12.75">
      <c r="A114" s="188"/>
    </row>
    <row r="115" spans="1:1" ht="12.75">
      <c r="A115" s="188"/>
    </row>
    <row r="116" spans="1:1" ht="12.75">
      <c r="A116" s="188"/>
    </row>
    <row r="117" spans="1:1" ht="12.75">
      <c r="A117" s="188"/>
    </row>
    <row r="118" spans="1:1" ht="12.75">
      <c r="A118" s="188"/>
    </row>
    <row r="119" spans="1:1" ht="12.75">
      <c r="A119" s="188"/>
    </row>
    <row r="120" spans="1:1" ht="12.75">
      <c r="A120" s="188"/>
    </row>
    <row r="121" spans="1:1" ht="12.75">
      <c r="A121" s="188"/>
    </row>
    <row r="122" spans="1:1" ht="12.75">
      <c r="A122" s="188"/>
    </row>
    <row r="123" spans="1:1" ht="12.75">
      <c r="A123" s="188"/>
    </row>
    <row r="124" spans="1:1" ht="12.75">
      <c r="A124" s="188"/>
    </row>
    <row r="125" spans="1:1" ht="12.75">
      <c r="A125" s="188"/>
    </row>
    <row r="126" spans="1:1" ht="12.75">
      <c r="A126" s="188"/>
    </row>
    <row r="127" spans="1:1" ht="12.75">
      <c r="A127" s="188"/>
    </row>
    <row r="128" spans="1:1" ht="12.75">
      <c r="A128" s="188"/>
    </row>
    <row r="129" spans="1:1" ht="12.75">
      <c r="A129" s="188"/>
    </row>
    <row r="130" spans="1:1" ht="12.75">
      <c r="A130" s="188"/>
    </row>
    <row r="131" spans="1:1" ht="12.75">
      <c r="A131" s="188"/>
    </row>
    <row r="132" spans="1:1" ht="12.75">
      <c r="A132" s="188"/>
    </row>
    <row r="133" spans="1:1" ht="12.75">
      <c r="A133" s="188"/>
    </row>
    <row r="134" spans="1:1" ht="12.75">
      <c r="A134" s="188"/>
    </row>
    <row r="135" spans="1:1" ht="12.75">
      <c r="A135" s="188"/>
    </row>
    <row r="136" spans="1:1" ht="12.75">
      <c r="A136" s="188"/>
    </row>
    <row r="137" spans="1:1" ht="12.75">
      <c r="A137" s="188"/>
    </row>
    <row r="138" spans="1:1" ht="12.75">
      <c r="A138" s="188"/>
    </row>
    <row r="139" spans="1:1" ht="12.75">
      <c r="A139" s="188"/>
    </row>
    <row r="140" spans="1:1" ht="12.75">
      <c r="A140" s="188"/>
    </row>
    <row r="141" spans="1:1" ht="12.75">
      <c r="A141" s="188"/>
    </row>
    <row r="142" spans="1:1" ht="12.75">
      <c r="A142" s="188"/>
    </row>
    <row r="143" spans="1:1" ht="12.75">
      <c r="A143" s="188"/>
    </row>
    <row r="144" spans="1:1" ht="12.75">
      <c r="A144" s="188"/>
    </row>
    <row r="145" spans="1:1" ht="12.75">
      <c r="A145" s="188"/>
    </row>
    <row r="146" spans="1:1" ht="12.75">
      <c r="A146" s="188"/>
    </row>
    <row r="147" spans="1:1" ht="12.75">
      <c r="A147" s="188"/>
    </row>
    <row r="148" spans="1:1" ht="12.75">
      <c r="A148" s="188"/>
    </row>
    <row r="149" spans="1:1" ht="12.75">
      <c r="A149" s="188"/>
    </row>
    <row r="150" spans="1:1" ht="12.75">
      <c r="A150" s="188"/>
    </row>
    <row r="151" spans="1:1" ht="12.75">
      <c r="A151" s="188"/>
    </row>
    <row r="152" spans="1:1" ht="12.75">
      <c r="A152" s="188"/>
    </row>
    <row r="153" spans="1:1" ht="12.75">
      <c r="A153" s="188"/>
    </row>
    <row r="154" spans="1:1" ht="12.75">
      <c r="A154" s="188"/>
    </row>
    <row r="155" spans="1:1" ht="12.75">
      <c r="A155" s="188"/>
    </row>
    <row r="156" spans="1:1" ht="12.75">
      <c r="A156" s="188"/>
    </row>
    <row r="157" spans="1:1" ht="12.75">
      <c r="A157" s="188"/>
    </row>
    <row r="158" spans="1:1" ht="12.75">
      <c r="A158" s="188"/>
    </row>
    <row r="159" spans="1:1" ht="12.75">
      <c r="A159" s="188"/>
    </row>
    <row r="160" spans="1:1" ht="12.75">
      <c r="A160" s="188"/>
    </row>
    <row r="161" spans="1:1" ht="12.75">
      <c r="A161" s="188"/>
    </row>
    <row r="162" spans="1:1" ht="12.75">
      <c r="A162" s="188"/>
    </row>
    <row r="163" spans="1:1" ht="12.75">
      <c r="A163" s="188"/>
    </row>
    <row r="164" spans="1:1" ht="12.75">
      <c r="A164" s="188"/>
    </row>
    <row r="165" spans="1:1" ht="12.75">
      <c r="A165" s="188"/>
    </row>
    <row r="166" spans="1:1" ht="12.75">
      <c r="A166" s="188"/>
    </row>
    <row r="167" spans="1:1" ht="12.75">
      <c r="A167" s="188"/>
    </row>
    <row r="168" spans="1:1" ht="12.75">
      <c r="A168" s="188"/>
    </row>
    <row r="169" spans="1:1" ht="12.75">
      <c r="A169" s="188"/>
    </row>
    <row r="170" spans="1:1" ht="12.75">
      <c r="A170" s="188"/>
    </row>
    <row r="171" spans="1:1" ht="12.75">
      <c r="A171" s="188"/>
    </row>
    <row r="172" spans="1:1" ht="12.75">
      <c r="A172" s="188"/>
    </row>
    <row r="173" spans="1:1" ht="12.75">
      <c r="A173" s="188"/>
    </row>
    <row r="174" spans="1:1" ht="12.75">
      <c r="A174" s="188"/>
    </row>
    <row r="175" spans="1:1" ht="12.75">
      <c r="A175" s="188"/>
    </row>
    <row r="176" spans="1:1" ht="12.75">
      <c r="A176" s="188"/>
    </row>
    <row r="177" spans="1:1" ht="12.75">
      <c r="A177" s="188"/>
    </row>
    <row r="178" spans="1:1" ht="12.75">
      <c r="A178" s="188"/>
    </row>
    <row r="179" spans="1:1" ht="12.75">
      <c r="A179" s="188"/>
    </row>
    <row r="180" spans="1:1" ht="12.75">
      <c r="A180" s="188"/>
    </row>
    <row r="181" spans="1:1" ht="12.75">
      <c r="A181" s="188"/>
    </row>
    <row r="182" spans="1:1" ht="12.75">
      <c r="A182" s="188"/>
    </row>
    <row r="183" spans="1:1" ht="12.75">
      <c r="A183" s="188"/>
    </row>
    <row r="184" spans="1:1" ht="12.75">
      <c r="A184" s="188"/>
    </row>
    <row r="185" spans="1:1" ht="12.75">
      <c r="A185" s="188"/>
    </row>
    <row r="186" spans="1:1" ht="12.75">
      <c r="A186" s="188"/>
    </row>
    <row r="187" spans="1:1" ht="12.75">
      <c r="A187" s="188"/>
    </row>
    <row r="188" spans="1:1" ht="12.75">
      <c r="A188" s="188"/>
    </row>
    <row r="189" spans="1:1" ht="12.75">
      <c r="A189" s="188"/>
    </row>
    <row r="190" spans="1:1" ht="12.75">
      <c r="A190" s="188"/>
    </row>
    <row r="191" spans="1:1" ht="12.75">
      <c r="A191" s="188"/>
    </row>
    <row r="192" spans="1:1" ht="12.75">
      <c r="A192" s="188"/>
    </row>
    <row r="193" spans="1:1" ht="12.75">
      <c r="A193" s="188"/>
    </row>
    <row r="194" spans="1:1" ht="12.75">
      <c r="A194" s="188"/>
    </row>
    <row r="195" spans="1:1" ht="12.75">
      <c r="A195" s="188"/>
    </row>
    <row r="196" spans="1:1" ht="12.75">
      <c r="A196" s="188"/>
    </row>
    <row r="197" spans="1:1" ht="12.75">
      <c r="A197" s="188"/>
    </row>
    <row r="198" spans="1:1" ht="12.75">
      <c r="A198" s="188"/>
    </row>
    <row r="199" spans="1:1" ht="12.75">
      <c r="A199" s="188"/>
    </row>
    <row r="200" spans="1:1" ht="12.75">
      <c r="A200" s="188"/>
    </row>
    <row r="201" spans="1:1" ht="12.75">
      <c r="A201" s="188"/>
    </row>
    <row r="202" spans="1:1" ht="12.75">
      <c r="A202" s="188"/>
    </row>
    <row r="203" spans="1:1" ht="12.75">
      <c r="A203" s="188"/>
    </row>
    <row r="204" spans="1:1" ht="12.75">
      <c r="A204" s="188"/>
    </row>
    <row r="205" spans="1:1" ht="12.75">
      <c r="A205" s="188"/>
    </row>
    <row r="206" spans="1:1" ht="12.75">
      <c r="A206" s="188"/>
    </row>
    <row r="207" spans="1:1" ht="12.75">
      <c r="A207" s="188"/>
    </row>
    <row r="208" spans="1:1" ht="12.75">
      <c r="A208" s="188"/>
    </row>
    <row r="209" spans="1:1" ht="12.75">
      <c r="A209" s="188"/>
    </row>
    <row r="210" spans="1:1" ht="12.75">
      <c r="A210" s="188"/>
    </row>
    <row r="211" spans="1:1" ht="12.75">
      <c r="A211" s="188"/>
    </row>
    <row r="212" spans="1:1" ht="12.75">
      <c r="A212" s="188"/>
    </row>
    <row r="213" spans="1:1" ht="12.75">
      <c r="A213" s="188"/>
    </row>
    <row r="214" spans="1:1" ht="12.75">
      <c r="A214" s="188"/>
    </row>
    <row r="215" spans="1:1" ht="12.75">
      <c r="A215" s="188"/>
    </row>
    <row r="216" spans="1:1" ht="12.75">
      <c r="A216" s="188"/>
    </row>
    <row r="217" spans="1:1" ht="12.75">
      <c r="A217" s="188"/>
    </row>
    <row r="218" spans="1:1" ht="12.75">
      <c r="A218" s="188"/>
    </row>
    <row r="219" spans="1:1" ht="12.75">
      <c r="A219" s="188"/>
    </row>
    <row r="220" spans="1:1" ht="12.75">
      <c r="A220" s="188"/>
    </row>
    <row r="221" spans="1:1" ht="12.75">
      <c r="A221" s="188"/>
    </row>
    <row r="222" spans="1:1" ht="12.75">
      <c r="A222" s="188"/>
    </row>
    <row r="223" spans="1:1" ht="12.75">
      <c r="A223" s="188"/>
    </row>
    <row r="224" spans="1:1" ht="12.75">
      <c r="A224" s="188"/>
    </row>
    <row r="225" spans="1:1" ht="12.75">
      <c r="A225" s="188"/>
    </row>
    <row r="226" spans="1:1" ht="12.75">
      <c r="A226" s="188"/>
    </row>
    <row r="227" spans="1:1" ht="12.75">
      <c r="A227" s="188"/>
    </row>
    <row r="228" spans="1:1" ht="12.75">
      <c r="A228" s="188"/>
    </row>
    <row r="229" spans="1:1" ht="12.75">
      <c r="A229" s="188"/>
    </row>
    <row r="230" spans="1:1" ht="12.75">
      <c r="A230" s="188"/>
    </row>
    <row r="231" spans="1:1" ht="12.75">
      <c r="A231" s="188"/>
    </row>
    <row r="232" spans="1:1" ht="12.75">
      <c r="A232" s="188"/>
    </row>
    <row r="233" spans="1:1" ht="12.75">
      <c r="A233" s="188"/>
    </row>
    <row r="234" spans="1:1" ht="12.75">
      <c r="A234" s="188"/>
    </row>
    <row r="235" spans="1:1" ht="12.75">
      <c r="A235" s="188"/>
    </row>
    <row r="236" spans="1:1" ht="12.75">
      <c r="A236" s="188"/>
    </row>
    <row r="237" spans="1:1" ht="12.75">
      <c r="A237" s="188"/>
    </row>
    <row r="238" spans="1:1" ht="12.75">
      <c r="A238" s="188"/>
    </row>
    <row r="239" spans="1:1" ht="12.75">
      <c r="A239" s="188"/>
    </row>
    <row r="240" spans="1:1" ht="12.75">
      <c r="A240" s="188"/>
    </row>
    <row r="241" spans="1:1" ht="12.75">
      <c r="A241" s="188"/>
    </row>
    <row r="242" spans="1:1" ht="12.75">
      <c r="A242" s="188"/>
    </row>
    <row r="243" spans="1:1" ht="12.75">
      <c r="A243" s="188"/>
    </row>
    <row r="244" spans="1:1" ht="12.75">
      <c r="A244" s="188"/>
    </row>
    <row r="245" spans="1:1" ht="12.75">
      <c r="A245" s="188"/>
    </row>
    <row r="246" spans="1:1" ht="12.75">
      <c r="A246" s="188"/>
    </row>
    <row r="247" spans="1:1" ht="12.75">
      <c r="A247" s="188"/>
    </row>
    <row r="248" spans="1:1" ht="12.75">
      <c r="A248" s="188"/>
    </row>
    <row r="249" spans="1:1" ht="12.75">
      <c r="A249" s="188"/>
    </row>
    <row r="250" spans="1:1" ht="12.75">
      <c r="A250" s="188"/>
    </row>
    <row r="251" spans="1:1" ht="12.75">
      <c r="A251" s="188"/>
    </row>
    <row r="252" spans="1:1" ht="12.75">
      <c r="A252" s="188"/>
    </row>
    <row r="253" spans="1:1" ht="12.75">
      <c r="A253" s="188"/>
    </row>
    <row r="254" spans="1:1" ht="12.75">
      <c r="A254" s="188"/>
    </row>
    <row r="255" spans="1:1" ht="12.75">
      <c r="A255" s="188"/>
    </row>
    <row r="256" spans="1:1" ht="12.75">
      <c r="A256" s="188"/>
    </row>
    <row r="257" spans="1:1" ht="12.75">
      <c r="A257" s="188"/>
    </row>
    <row r="258" spans="1:1" ht="12.75">
      <c r="A258" s="188"/>
    </row>
    <row r="259" spans="1:1" ht="12.75">
      <c r="A259" s="188"/>
    </row>
    <row r="260" spans="1:1" ht="12.75">
      <c r="A260" s="188"/>
    </row>
    <row r="261" spans="1:1" ht="12.75">
      <c r="A261" s="188"/>
    </row>
    <row r="262" spans="1:1" ht="12.75">
      <c r="A262" s="188"/>
    </row>
    <row r="263" spans="1:1" ht="12.75">
      <c r="A263" s="188"/>
    </row>
    <row r="264" spans="1:1" ht="12.75">
      <c r="A264" s="188"/>
    </row>
    <row r="265" spans="1:1" ht="12.75">
      <c r="A265" s="188"/>
    </row>
    <row r="266" spans="1:1" ht="12.75">
      <c r="A266" s="188"/>
    </row>
    <row r="267" spans="1:1" ht="12.75">
      <c r="A267" s="188"/>
    </row>
    <row r="268" spans="1:1" ht="12.75">
      <c r="A268" s="188"/>
    </row>
    <row r="269" spans="1:1" ht="12.75">
      <c r="A269" s="188"/>
    </row>
    <row r="270" spans="1:1" ht="12.75">
      <c r="A270" s="188"/>
    </row>
    <row r="271" spans="1:1" ht="12.75">
      <c r="A271" s="188"/>
    </row>
    <row r="272" spans="1:1" ht="12.75">
      <c r="A272" s="188"/>
    </row>
    <row r="273" spans="1:1" ht="12.75">
      <c r="A273" s="188"/>
    </row>
    <row r="274" spans="1:1" ht="12.75">
      <c r="A274" s="188"/>
    </row>
    <row r="275" spans="1:1" ht="12.75">
      <c r="A275" s="188"/>
    </row>
    <row r="276" spans="1:1" ht="12.75">
      <c r="A276" s="188"/>
    </row>
    <row r="277" spans="1:1" ht="12.75">
      <c r="A277" s="188"/>
    </row>
    <row r="278" spans="1:1" ht="12.75">
      <c r="A278" s="188"/>
    </row>
    <row r="279" spans="1:1" ht="12.75">
      <c r="A279" s="188"/>
    </row>
    <row r="280" spans="1:1" ht="12.75">
      <c r="A280" s="188"/>
    </row>
    <row r="281" spans="1:1" ht="12.75">
      <c r="A281" s="188"/>
    </row>
    <row r="282" spans="1:1" ht="12.75">
      <c r="A282" s="188"/>
    </row>
    <row r="283" spans="1:1" ht="12.75">
      <c r="A283" s="188"/>
    </row>
    <row r="284" spans="1:1" ht="12.75">
      <c r="A284" s="188"/>
    </row>
    <row r="285" spans="1:1" ht="12.75">
      <c r="A285" s="188"/>
    </row>
    <row r="286" spans="1:1" ht="12.75">
      <c r="A286" s="188"/>
    </row>
    <row r="287" spans="1:1" ht="12.75">
      <c r="A287" s="188"/>
    </row>
    <row r="288" spans="1:1" ht="12.75">
      <c r="A288" s="188"/>
    </row>
    <row r="289" spans="1:1" ht="12.75">
      <c r="A289" s="188"/>
    </row>
    <row r="290" spans="1:1" ht="12.75">
      <c r="A290" s="188"/>
    </row>
    <row r="291" spans="1:1" ht="12.75">
      <c r="A291" s="188"/>
    </row>
    <row r="292" spans="1:1" ht="12.75">
      <c r="A292" s="188"/>
    </row>
    <row r="293" spans="1:1" ht="12.75">
      <c r="A293" s="188"/>
    </row>
    <row r="294" spans="1:1" ht="12.75">
      <c r="A294" s="188"/>
    </row>
    <row r="295" spans="1:1" ht="12.75">
      <c r="A295" s="188"/>
    </row>
    <row r="296" spans="1:1" ht="12.75">
      <c r="A296" s="188"/>
    </row>
    <row r="297" spans="1:1" ht="12.75">
      <c r="A297" s="188"/>
    </row>
    <row r="298" spans="1:1" ht="12.75">
      <c r="A298" s="188"/>
    </row>
    <row r="299" spans="1:1" ht="12.75">
      <c r="A299" s="188"/>
    </row>
    <row r="300" spans="1:1" ht="12.75">
      <c r="A300" s="188"/>
    </row>
    <row r="301" spans="1:1" ht="12.75">
      <c r="A301" s="188"/>
    </row>
    <row r="302" spans="1:1" ht="12.75">
      <c r="A302" s="188"/>
    </row>
    <row r="303" spans="1:1" ht="12.75">
      <c r="A303" s="188"/>
    </row>
    <row r="304" spans="1:1" ht="12.75">
      <c r="A304" s="188"/>
    </row>
    <row r="305" spans="1:1" ht="12.75">
      <c r="A305" s="188"/>
    </row>
    <row r="306" spans="1:1" ht="12.75">
      <c r="A306" s="188"/>
    </row>
    <row r="307" spans="1:1" ht="12.75">
      <c r="A307" s="188"/>
    </row>
    <row r="308" spans="1:1" ht="12.75">
      <c r="A308" s="188"/>
    </row>
    <row r="309" spans="1:1" ht="12.75">
      <c r="A309" s="188"/>
    </row>
    <row r="310" spans="1:1" ht="12.75">
      <c r="A310" s="188"/>
    </row>
    <row r="311" spans="1:1" ht="12.75">
      <c r="A311" s="188"/>
    </row>
    <row r="312" spans="1:1" ht="12.75">
      <c r="A312" s="188"/>
    </row>
    <row r="313" spans="1:1" ht="12.75">
      <c r="A313" s="188"/>
    </row>
    <row r="314" spans="1:1" ht="12.75">
      <c r="A314" s="188"/>
    </row>
    <row r="315" spans="1:1" ht="12.75">
      <c r="A315" s="188"/>
    </row>
    <row r="316" spans="1:1" ht="12.75">
      <c r="A316" s="188"/>
    </row>
    <row r="317" spans="1:1" ht="12.75">
      <c r="A317" s="188"/>
    </row>
    <row r="318" spans="1:1" ht="12.75">
      <c r="A318" s="188"/>
    </row>
    <row r="319" spans="1:1" ht="12.75">
      <c r="A319" s="188"/>
    </row>
    <row r="320" spans="1:1" ht="12.75">
      <c r="A320" s="188"/>
    </row>
    <row r="321" spans="1:1" ht="12.75">
      <c r="A321" s="188"/>
    </row>
    <row r="322" spans="1:1" ht="12.75">
      <c r="A322" s="188"/>
    </row>
    <row r="323" spans="1:1" ht="12.75">
      <c r="A323" s="188"/>
    </row>
    <row r="324" spans="1:1" ht="12.75">
      <c r="A324" s="188"/>
    </row>
    <row r="325" spans="1:1" ht="12.75">
      <c r="A325" s="188"/>
    </row>
    <row r="326" spans="1:1" ht="12.75">
      <c r="A326" s="188"/>
    </row>
    <row r="327" spans="1:1" ht="12.75">
      <c r="A327" s="188"/>
    </row>
    <row r="328" spans="1:1" ht="12.75">
      <c r="A328" s="188"/>
    </row>
    <row r="329" spans="1:1" ht="12.75">
      <c r="A329" s="188"/>
    </row>
    <row r="330" spans="1:1" ht="12.75">
      <c r="A330" s="188"/>
    </row>
    <row r="331" spans="1:1" ht="12.75">
      <c r="A331" s="188"/>
    </row>
    <row r="332" spans="1:1" ht="12.75">
      <c r="A332" s="188"/>
    </row>
    <row r="333" spans="1:1" ht="12.75">
      <c r="A333" s="188"/>
    </row>
    <row r="334" spans="1:1" ht="12.75">
      <c r="A334" s="188"/>
    </row>
    <row r="335" spans="1:1" ht="12.75">
      <c r="A335" s="188"/>
    </row>
    <row r="336" spans="1:1" ht="12.75">
      <c r="A336" s="188"/>
    </row>
    <row r="337" spans="1:1" ht="12.75">
      <c r="A337" s="188"/>
    </row>
    <row r="338" spans="1:1" ht="12.75">
      <c r="A338" s="188"/>
    </row>
    <row r="339" spans="1:1" ht="12.75">
      <c r="A339" s="188"/>
    </row>
    <row r="340" spans="1:1" ht="12.75">
      <c r="A340" s="188"/>
    </row>
    <row r="341" spans="1:1" ht="12.75">
      <c r="A341" s="188"/>
    </row>
    <row r="342" spans="1:1" ht="12.75">
      <c r="A342" s="188"/>
    </row>
    <row r="343" spans="1:1" ht="12.75">
      <c r="A343" s="188"/>
    </row>
    <row r="344" spans="1:1" ht="12.75">
      <c r="A344" s="188"/>
    </row>
    <row r="345" spans="1:1" ht="12.75">
      <c r="A345" s="188"/>
    </row>
    <row r="346" spans="1:1" ht="12.75">
      <c r="A346" s="188"/>
    </row>
    <row r="347" spans="1:1" ht="12.75">
      <c r="A347" s="188"/>
    </row>
    <row r="348" spans="1:1" ht="12.75">
      <c r="A348" s="188"/>
    </row>
    <row r="349" spans="1:1" ht="12.75">
      <c r="A349" s="188"/>
    </row>
    <row r="350" spans="1:1" ht="12.75">
      <c r="A350" s="188"/>
    </row>
    <row r="351" spans="1:1" ht="12.75">
      <c r="A351" s="188"/>
    </row>
    <row r="352" spans="1:1" ht="12.75">
      <c r="A352" s="188"/>
    </row>
    <row r="353" spans="1:1" ht="12.75">
      <c r="A353" s="188"/>
    </row>
    <row r="354" spans="1:1" ht="12.75">
      <c r="A354" s="188"/>
    </row>
    <row r="355" spans="1:1" ht="12.75">
      <c r="A355" s="188"/>
    </row>
    <row r="356" spans="1:1" ht="12.75">
      <c r="A356" s="188"/>
    </row>
    <row r="357" spans="1:1" ht="12.75">
      <c r="A357" s="188"/>
    </row>
    <row r="358" spans="1:1" ht="12.75">
      <c r="A358" s="188"/>
    </row>
    <row r="359" spans="1:1" ht="12.75">
      <c r="A359" s="188"/>
    </row>
    <row r="360" spans="1:1" ht="12.75">
      <c r="A360" s="188"/>
    </row>
    <row r="361" spans="1:1" ht="12.75">
      <c r="A361" s="188"/>
    </row>
    <row r="362" spans="1:1" ht="12.75">
      <c r="A362" s="188"/>
    </row>
    <row r="363" spans="1:1" ht="12.75">
      <c r="A363" s="188"/>
    </row>
    <row r="364" spans="1:1" ht="12.75">
      <c r="A364" s="188"/>
    </row>
    <row r="365" spans="1:1" ht="12.75">
      <c r="A365" s="188"/>
    </row>
    <row r="366" spans="1:1" ht="12.75">
      <c r="A366" s="188"/>
    </row>
    <row r="367" spans="1:1" ht="12.75">
      <c r="A367" s="188"/>
    </row>
    <row r="368" spans="1:1" ht="12.75">
      <c r="A368" s="188"/>
    </row>
    <row r="369" spans="1:1" ht="12.75">
      <c r="A369" s="188"/>
    </row>
    <row r="370" spans="1:1" ht="12.75">
      <c r="A370" s="188"/>
    </row>
    <row r="371" spans="1:1" ht="12.75">
      <c r="A371" s="188"/>
    </row>
    <row r="372" spans="1:1" ht="12.75">
      <c r="A372" s="188"/>
    </row>
    <row r="373" spans="1:1" ht="12.75">
      <c r="A373" s="188"/>
    </row>
    <row r="374" spans="1:1" ht="12.75">
      <c r="A374" s="188"/>
    </row>
    <row r="375" spans="1:1" ht="12.75">
      <c r="A375" s="188"/>
    </row>
    <row r="376" spans="1:1" ht="12.75">
      <c r="A376" s="188"/>
    </row>
    <row r="377" spans="1:1" ht="12.75">
      <c r="A377" s="188"/>
    </row>
    <row r="378" spans="1:1" ht="12.75">
      <c r="A378" s="188"/>
    </row>
    <row r="379" spans="1:1" ht="12.75">
      <c r="A379" s="188"/>
    </row>
    <row r="380" spans="1:1" ht="12.75">
      <c r="A380" s="188"/>
    </row>
    <row r="381" spans="1:1" ht="12.75">
      <c r="A381" s="188"/>
    </row>
    <row r="382" spans="1:1" ht="12.75">
      <c r="A382" s="188"/>
    </row>
    <row r="383" spans="1:1" ht="12.75">
      <c r="A383" s="188"/>
    </row>
    <row r="384" spans="1:1" ht="12.75">
      <c r="A384" s="188"/>
    </row>
    <row r="385" spans="1:1" ht="12.75">
      <c r="A385" s="188"/>
    </row>
    <row r="386" spans="1:1" ht="12.75">
      <c r="A386" s="188"/>
    </row>
    <row r="387" spans="1:1" ht="12.75">
      <c r="A387" s="188"/>
    </row>
    <row r="388" spans="1:1" ht="12.75">
      <c r="A388" s="188"/>
    </row>
    <row r="389" spans="1:1" ht="12.75">
      <c r="A389" s="188"/>
    </row>
    <row r="390" spans="1:1" ht="12.75">
      <c r="A390" s="188"/>
    </row>
    <row r="391" spans="1:1" ht="12.75">
      <c r="A391" s="188"/>
    </row>
    <row r="392" spans="1:1" ht="12.75">
      <c r="A392" s="188"/>
    </row>
    <row r="393" spans="1:1" ht="12.75">
      <c r="A393" s="188"/>
    </row>
    <row r="394" spans="1:1" ht="12.75">
      <c r="A394" s="188"/>
    </row>
    <row r="395" spans="1:1" ht="12.75">
      <c r="A395" s="188"/>
    </row>
    <row r="396" spans="1:1" ht="12.75">
      <c r="A396" s="188"/>
    </row>
    <row r="397" spans="1:1" ht="12.75">
      <c r="A397" s="188"/>
    </row>
    <row r="398" spans="1:1" ht="12.75">
      <c r="A398" s="188"/>
    </row>
    <row r="399" spans="1:1" ht="12.75">
      <c r="A399" s="188"/>
    </row>
    <row r="400" spans="1:1" ht="12.75">
      <c r="A400" s="188"/>
    </row>
    <row r="401" spans="1:1" ht="12.75">
      <c r="A401" s="188"/>
    </row>
    <row r="402" spans="1:1" ht="12.75">
      <c r="A402" s="188"/>
    </row>
    <row r="403" spans="1:1" ht="12.75">
      <c r="A403" s="188"/>
    </row>
    <row r="404" spans="1:1" ht="12.75">
      <c r="A404" s="188"/>
    </row>
    <row r="405" spans="1:1" ht="12.75">
      <c r="A405" s="188"/>
    </row>
    <row r="406" spans="1:1" ht="12.75">
      <c r="A406" s="188"/>
    </row>
    <row r="407" spans="1:1" ht="12.75">
      <c r="A407" s="188"/>
    </row>
    <row r="408" spans="1:1" ht="12.75">
      <c r="A408" s="188"/>
    </row>
    <row r="409" spans="1:1" ht="12.75">
      <c r="A409" s="188"/>
    </row>
    <row r="410" spans="1:1" ht="12.75">
      <c r="A410" s="188"/>
    </row>
    <row r="411" spans="1:1" ht="12.75">
      <c r="A411" s="188"/>
    </row>
    <row r="412" spans="1:1" ht="12.75">
      <c r="A412" s="188"/>
    </row>
    <row r="413" spans="1:1" ht="12.75">
      <c r="A413" s="188"/>
    </row>
    <row r="414" spans="1:1" ht="12.75">
      <c r="A414" s="188"/>
    </row>
    <row r="415" spans="1:1" ht="12.75">
      <c r="A415" s="188"/>
    </row>
    <row r="416" spans="1:1" ht="12.75">
      <c r="A416" s="188"/>
    </row>
    <row r="417" spans="1:1" ht="12.75">
      <c r="A417" s="188"/>
    </row>
    <row r="418" spans="1:1" ht="12.75">
      <c r="A418" s="188"/>
    </row>
    <row r="419" spans="1:1" ht="12.75">
      <c r="A419" s="188"/>
    </row>
    <row r="420" spans="1:1" ht="12.75">
      <c r="A420" s="188"/>
    </row>
    <row r="421" spans="1:1" ht="12.75">
      <c r="A421" s="188"/>
    </row>
    <row r="422" spans="1:1" ht="12.75">
      <c r="A422" s="188"/>
    </row>
    <row r="423" spans="1:1" ht="12.75">
      <c r="A423" s="188"/>
    </row>
    <row r="424" spans="1:1" ht="12.75">
      <c r="A424" s="188"/>
    </row>
    <row r="425" spans="1:1" ht="12.75">
      <c r="A425" s="188"/>
    </row>
    <row r="426" spans="1:1" ht="12.75">
      <c r="A426" s="188"/>
    </row>
    <row r="427" spans="1:1" ht="12.75">
      <c r="A427" s="188"/>
    </row>
    <row r="428" spans="1:1" ht="12.75">
      <c r="A428" s="188"/>
    </row>
    <row r="429" spans="1:1" ht="12.75">
      <c r="A429" s="188"/>
    </row>
    <row r="430" spans="1:1" ht="12.75">
      <c r="A430" s="188"/>
    </row>
    <row r="431" spans="1:1" ht="12.75">
      <c r="A431" s="188"/>
    </row>
    <row r="432" spans="1:1" ht="12.75">
      <c r="A432" s="188"/>
    </row>
    <row r="433" spans="1:1" ht="12.75">
      <c r="A433" s="188"/>
    </row>
    <row r="434" spans="1:1" ht="12.75">
      <c r="A434" s="188"/>
    </row>
    <row r="435" spans="1:1" ht="12.75">
      <c r="A435" s="188"/>
    </row>
    <row r="436" spans="1:1" ht="12.75">
      <c r="A436" s="188"/>
    </row>
    <row r="437" spans="1:1" ht="12.75">
      <c r="A437" s="188"/>
    </row>
    <row r="438" spans="1:1" ht="12.75">
      <c r="A438" s="188"/>
    </row>
    <row r="439" spans="1:1" ht="12.75">
      <c r="A439" s="188"/>
    </row>
    <row r="440" spans="1:1" ht="12.75">
      <c r="A440" s="188"/>
    </row>
    <row r="441" spans="1:1" ht="12.75">
      <c r="A441" s="188"/>
    </row>
    <row r="442" spans="1:1" ht="12.75">
      <c r="A442" s="188"/>
    </row>
    <row r="443" spans="1:1" ht="12.75">
      <c r="A443" s="188"/>
    </row>
    <row r="444" spans="1:1" ht="12.75">
      <c r="A444" s="188"/>
    </row>
    <row r="445" spans="1:1" ht="12.75">
      <c r="A445" s="188"/>
    </row>
    <row r="446" spans="1:1" ht="12.75">
      <c r="A446" s="188"/>
    </row>
    <row r="447" spans="1:1" ht="12.75">
      <c r="A447" s="188"/>
    </row>
    <row r="448" spans="1:1" ht="12.75">
      <c r="A448" s="188"/>
    </row>
    <row r="449" spans="1:1" ht="12.75">
      <c r="A449" s="188"/>
    </row>
    <row r="450" spans="1:1" ht="12.75">
      <c r="A450" s="188"/>
    </row>
    <row r="451" spans="1:1" ht="12.75">
      <c r="A451" s="188"/>
    </row>
    <row r="452" spans="1:1" ht="12.75">
      <c r="A452" s="188"/>
    </row>
    <row r="453" spans="1:1" ht="12.75">
      <c r="A453" s="188"/>
    </row>
    <row r="454" spans="1:1" ht="12.75">
      <c r="A454" s="188"/>
    </row>
    <row r="455" spans="1:1" ht="12.75">
      <c r="A455" s="188"/>
    </row>
    <row r="456" spans="1:1" ht="12.75">
      <c r="A456" s="188"/>
    </row>
    <row r="457" spans="1:1" ht="12.75">
      <c r="A457" s="188"/>
    </row>
    <row r="458" spans="1:1" ht="12.75">
      <c r="A458" s="188"/>
    </row>
    <row r="459" spans="1:1" ht="12.75">
      <c r="A459" s="188"/>
    </row>
    <row r="460" spans="1:1" ht="12.75">
      <c r="A460" s="188"/>
    </row>
    <row r="461" spans="1:1" ht="12.75">
      <c r="A461" s="188"/>
    </row>
    <row r="462" spans="1:1" ht="12.75">
      <c r="A462" s="188"/>
    </row>
    <row r="463" spans="1:1" ht="12.75">
      <c r="A463" s="188"/>
    </row>
    <row r="464" spans="1:1" ht="12.75">
      <c r="A464" s="188"/>
    </row>
    <row r="465" spans="1:1" ht="12.75">
      <c r="A465" s="188"/>
    </row>
    <row r="466" spans="1:1" ht="12.75">
      <c r="A466" s="188"/>
    </row>
    <row r="467" spans="1:1" ht="12.75">
      <c r="A467" s="188"/>
    </row>
    <row r="468" spans="1:1" ht="12.75">
      <c r="A468" s="188"/>
    </row>
    <row r="469" spans="1:1" ht="12.75">
      <c r="A469" s="188"/>
    </row>
    <row r="470" spans="1:1" ht="12.75">
      <c r="A470" s="188"/>
    </row>
    <row r="471" spans="1:1" ht="12.75">
      <c r="A471" s="188"/>
    </row>
    <row r="472" spans="1:1" ht="12.75">
      <c r="A472" s="188"/>
    </row>
    <row r="473" spans="1:1" ht="12.75">
      <c r="A473" s="188"/>
    </row>
    <row r="474" spans="1:1" ht="12.75">
      <c r="A474" s="188"/>
    </row>
    <row r="475" spans="1:1" ht="12.75">
      <c r="A475" s="188"/>
    </row>
    <row r="476" spans="1:1" ht="12.75">
      <c r="A476" s="188"/>
    </row>
    <row r="477" spans="1:1" ht="12.75">
      <c r="A477" s="188"/>
    </row>
    <row r="478" spans="1:1" ht="12.75">
      <c r="A478" s="188"/>
    </row>
    <row r="479" spans="1:1" ht="12.75">
      <c r="A479" s="188"/>
    </row>
    <row r="480" spans="1:1" ht="12.75">
      <c r="A480" s="188"/>
    </row>
    <row r="481" spans="1:1" ht="12.75">
      <c r="A481" s="188"/>
    </row>
    <row r="482" spans="1:1" ht="12.75">
      <c r="A482" s="188"/>
    </row>
    <row r="483" spans="1:1" ht="12.75">
      <c r="A483" s="188"/>
    </row>
    <row r="484" spans="1:1" ht="12.75">
      <c r="A484" s="188"/>
    </row>
    <row r="485" spans="1:1" ht="12.75">
      <c r="A485" s="188"/>
    </row>
    <row r="486" spans="1:1" ht="12.75">
      <c r="A486" s="188"/>
    </row>
    <row r="487" spans="1:1" ht="12.75">
      <c r="A487" s="188"/>
    </row>
    <row r="488" spans="1:1" ht="12.75">
      <c r="A488" s="188"/>
    </row>
    <row r="489" spans="1:1" ht="12.75">
      <c r="A489" s="188"/>
    </row>
    <row r="490" spans="1:1" ht="12.75">
      <c r="A490" s="188"/>
    </row>
    <row r="491" spans="1:1" ht="12.75">
      <c r="A491" s="188"/>
    </row>
    <row r="492" spans="1:1" ht="12.75">
      <c r="A492" s="188"/>
    </row>
    <row r="493" spans="1:1" ht="12.75">
      <c r="A493" s="188"/>
    </row>
    <row r="494" spans="1:1" ht="12.75">
      <c r="A494" s="188"/>
    </row>
    <row r="495" spans="1:1" ht="12.75">
      <c r="A495" s="188"/>
    </row>
    <row r="496" spans="1:1" ht="12.75">
      <c r="A496" s="188"/>
    </row>
    <row r="497" spans="1:1" ht="12.75">
      <c r="A497" s="188"/>
    </row>
    <row r="498" spans="1:1" ht="12.75">
      <c r="A498" s="188"/>
    </row>
    <row r="499" spans="1:1" ht="12.75">
      <c r="A499" s="188"/>
    </row>
    <row r="500" spans="1:1" ht="12.75">
      <c r="A500" s="188"/>
    </row>
    <row r="501" spans="1:1" ht="12.75">
      <c r="A501" s="188"/>
    </row>
    <row r="502" spans="1:1" ht="12.75">
      <c r="A502" s="188"/>
    </row>
    <row r="503" spans="1:1" ht="12.75">
      <c r="A503" s="188"/>
    </row>
    <row r="504" spans="1:1" ht="12.75">
      <c r="A504" s="188"/>
    </row>
    <row r="505" spans="1:1" ht="12.75">
      <c r="A505" s="188"/>
    </row>
    <row r="506" spans="1:1" ht="12.75">
      <c r="A506" s="188"/>
    </row>
    <row r="507" spans="1:1" ht="12.75">
      <c r="A507" s="188"/>
    </row>
    <row r="508" spans="1:1" ht="12.75">
      <c r="A508" s="188"/>
    </row>
    <row r="509" spans="1:1" ht="12.75">
      <c r="A509" s="188"/>
    </row>
    <row r="510" spans="1:1" ht="12.75">
      <c r="A510" s="188"/>
    </row>
    <row r="511" spans="1:1" ht="12.75">
      <c r="A511" s="188"/>
    </row>
    <row r="512" spans="1:1" ht="12.75">
      <c r="A512" s="188"/>
    </row>
    <row r="513" spans="1:1" ht="12.75">
      <c r="A513" s="188"/>
    </row>
    <row r="514" spans="1:1" ht="12.75">
      <c r="A514" s="188"/>
    </row>
    <row r="515" spans="1:1" ht="12.75">
      <c r="A515" s="188"/>
    </row>
    <row r="516" spans="1:1" ht="12.75">
      <c r="A516" s="188"/>
    </row>
    <row r="517" spans="1:1" ht="12.75">
      <c r="A517" s="188"/>
    </row>
    <row r="518" spans="1:1" ht="12.75">
      <c r="A518" s="188"/>
    </row>
    <row r="519" spans="1:1" ht="12.75">
      <c r="A519" s="188"/>
    </row>
    <row r="520" spans="1:1" ht="12.75">
      <c r="A520" s="188"/>
    </row>
    <row r="521" spans="1:1" ht="12.75">
      <c r="A521" s="188"/>
    </row>
    <row r="522" spans="1:1" ht="12.75">
      <c r="A522" s="188"/>
    </row>
    <row r="523" spans="1:1" ht="12.75">
      <c r="A523" s="188"/>
    </row>
    <row r="524" spans="1:1" ht="12.75">
      <c r="A524" s="188"/>
    </row>
    <row r="525" spans="1:1" ht="12.75">
      <c r="A525" s="188"/>
    </row>
    <row r="526" spans="1:1" ht="12.75">
      <c r="A526" s="188"/>
    </row>
    <row r="527" spans="1:1" ht="12.75">
      <c r="A527" s="188"/>
    </row>
    <row r="528" spans="1:1" ht="12.75">
      <c r="A528" s="188"/>
    </row>
    <row r="529" spans="1:1" ht="12.75">
      <c r="A529" s="188"/>
    </row>
    <row r="530" spans="1:1" ht="12.75">
      <c r="A530" s="188"/>
    </row>
    <row r="531" spans="1:1" ht="12.75">
      <c r="A531" s="188"/>
    </row>
    <row r="532" spans="1:1" ht="12.75">
      <c r="A532" s="188"/>
    </row>
    <row r="533" spans="1:1" ht="12.75">
      <c r="A533" s="188"/>
    </row>
    <row r="534" spans="1:1" ht="12.75">
      <c r="A534" s="188"/>
    </row>
    <row r="535" spans="1:1" ht="12.75">
      <c r="A535" s="188"/>
    </row>
    <row r="536" spans="1:1" ht="12.75">
      <c r="A536" s="188"/>
    </row>
    <row r="537" spans="1:1" ht="12.75">
      <c r="A537" s="188"/>
    </row>
    <row r="538" spans="1:1" ht="12.75">
      <c r="A538" s="188"/>
    </row>
    <row r="539" spans="1:1" ht="12.75">
      <c r="A539" s="188"/>
    </row>
    <row r="540" spans="1:1" ht="12.75">
      <c r="A540" s="188"/>
    </row>
    <row r="541" spans="1:1" ht="12.75">
      <c r="A541" s="188"/>
    </row>
    <row r="542" spans="1:1" ht="12.75">
      <c r="A542" s="188"/>
    </row>
    <row r="543" spans="1:1" ht="12.75">
      <c r="A543" s="188"/>
    </row>
    <row r="544" spans="1:1" ht="12.75">
      <c r="A544" s="188"/>
    </row>
    <row r="545" spans="1:1" ht="12.75">
      <c r="A545" s="188"/>
    </row>
    <row r="546" spans="1:1" ht="12.75">
      <c r="A546" s="188"/>
    </row>
    <row r="547" spans="1:1" ht="12.75">
      <c r="A547" s="188"/>
    </row>
    <row r="548" spans="1:1" ht="12.75">
      <c r="A548" s="188"/>
    </row>
    <row r="549" spans="1:1" ht="12.75">
      <c r="A549" s="188"/>
    </row>
    <row r="550" spans="1:1" ht="12.75">
      <c r="A550" s="188"/>
    </row>
    <row r="551" spans="1:1" ht="12.75">
      <c r="A551" s="188"/>
    </row>
    <row r="552" spans="1:1" ht="12.75">
      <c r="A552" s="188"/>
    </row>
    <row r="553" spans="1:1" ht="12.75">
      <c r="A553" s="188"/>
    </row>
    <row r="554" spans="1:1" ht="12.75">
      <c r="A554" s="188"/>
    </row>
    <row r="555" spans="1:1" ht="12.75">
      <c r="A555" s="188"/>
    </row>
    <row r="556" spans="1:1" ht="12.75">
      <c r="A556" s="188"/>
    </row>
    <row r="557" spans="1:1" ht="12.75">
      <c r="A557" s="188"/>
    </row>
    <row r="558" spans="1:1" ht="12.75">
      <c r="A558" s="188"/>
    </row>
    <row r="559" spans="1:1" ht="12.75">
      <c r="A559" s="188"/>
    </row>
    <row r="560" spans="1:1" ht="12.75">
      <c r="A560" s="188"/>
    </row>
    <row r="561" spans="1:1" ht="12.75">
      <c r="A561" s="188"/>
    </row>
    <row r="562" spans="1:1" ht="12.75">
      <c r="A562" s="188"/>
    </row>
    <row r="563" spans="1:1" ht="12.75">
      <c r="A563" s="188"/>
    </row>
    <row r="564" spans="1:1" ht="12.75">
      <c r="A564" s="188"/>
    </row>
    <row r="565" spans="1:1" ht="12.75">
      <c r="A565" s="188"/>
    </row>
    <row r="566" spans="1:1" ht="12.75">
      <c r="A566" s="188"/>
    </row>
    <row r="567" spans="1:1" ht="12.75">
      <c r="A567" s="188"/>
    </row>
    <row r="568" spans="1:1" ht="12.75">
      <c r="A568" s="188"/>
    </row>
    <row r="569" spans="1:1" ht="12.75">
      <c r="A569" s="188"/>
    </row>
    <row r="570" spans="1:1" ht="12.75">
      <c r="A570" s="188"/>
    </row>
    <row r="571" spans="1:1" ht="12.75">
      <c r="A571" s="188"/>
    </row>
    <row r="572" spans="1:1" ht="12.75">
      <c r="A572" s="188"/>
    </row>
    <row r="573" spans="1:1" ht="12.75">
      <c r="A573" s="188"/>
    </row>
    <row r="574" spans="1:1" ht="12.75">
      <c r="A574" s="188"/>
    </row>
    <row r="575" spans="1:1" ht="12.75">
      <c r="A575" s="188"/>
    </row>
    <row r="576" spans="1:1" ht="12.75">
      <c r="A576" s="188"/>
    </row>
    <row r="577" spans="1:1" ht="12.75">
      <c r="A577" s="188"/>
    </row>
    <row r="578" spans="1:1" ht="12.75">
      <c r="A578" s="188"/>
    </row>
    <row r="579" spans="1:1" ht="12.75">
      <c r="A579" s="188"/>
    </row>
    <row r="580" spans="1:1" ht="12.75">
      <c r="A580" s="188"/>
    </row>
    <row r="581" spans="1:1" ht="12.75">
      <c r="A581" s="188"/>
    </row>
    <row r="582" spans="1:1" ht="12.75">
      <c r="A582" s="188"/>
    </row>
    <row r="583" spans="1:1" ht="12.75">
      <c r="A583" s="188"/>
    </row>
    <row r="584" spans="1:1" ht="12.75">
      <c r="A584" s="188"/>
    </row>
    <row r="585" spans="1:1" ht="12.75">
      <c r="A585" s="188"/>
    </row>
    <row r="586" spans="1:1" ht="12.75">
      <c r="A586" s="188"/>
    </row>
    <row r="587" spans="1:1" ht="12.75">
      <c r="A587" s="188"/>
    </row>
    <row r="588" spans="1:1" ht="12.75">
      <c r="A588" s="188"/>
    </row>
    <row r="589" spans="1:1" ht="12.75">
      <c r="A589" s="188"/>
    </row>
    <row r="590" spans="1:1" ht="12.75">
      <c r="A590" s="188"/>
    </row>
    <row r="591" spans="1:1" ht="12.75">
      <c r="A591" s="188"/>
    </row>
    <row r="592" spans="1:1" ht="12.75">
      <c r="A592" s="188"/>
    </row>
    <row r="593" spans="1:1" ht="12.75">
      <c r="A593" s="188"/>
    </row>
    <row r="594" spans="1:1" ht="12.75">
      <c r="A594" s="188"/>
    </row>
    <row r="595" spans="1:1" ht="12.75">
      <c r="A595" s="188"/>
    </row>
    <row r="596" spans="1:1" ht="12.75">
      <c r="A596" s="188"/>
    </row>
    <row r="597" spans="1:1" ht="12.75">
      <c r="A597" s="188"/>
    </row>
    <row r="598" spans="1:1" ht="12.75">
      <c r="A598" s="188"/>
    </row>
    <row r="599" spans="1:1" ht="12.75">
      <c r="A599" s="188"/>
    </row>
    <row r="600" spans="1:1" ht="12.75">
      <c r="A600" s="188"/>
    </row>
    <row r="601" spans="1:1" ht="12.75">
      <c r="A601" s="188"/>
    </row>
    <row r="602" spans="1:1" ht="12.75">
      <c r="A602" s="188"/>
    </row>
    <row r="603" spans="1:1" ht="12.75">
      <c r="A603" s="188"/>
    </row>
    <row r="604" spans="1:1" ht="12.75">
      <c r="A604" s="188"/>
    </row>
    <row r="605" spans="1:1" ht="12.75">
      <c r="A605" s="188"/>
    </row>
    <row r="606" spans="1:1" ht="12.75">
      <c r="A606" s="188"/>
    </row>
    <row r="607" spans="1:1" ht="12.75">
      <c r="A607" s="188"/>
    </row>
    <row r="608" spans="1:1" ht="12.75">
      <c r="A608" s="188"/>
    </row>
    <row r="609" spans="1:1" ht="12.75">
      <c r="A609" s="188"/>
    </row>
    <row r="610" spans="1:1" ht="12.75">
      <c r="A610" s="188"/>
    </row>
    <row r="611" spans="1:1" ht="12.75">
      <c r="A611" s="188"/>
    </row>
    <row r="612" spans="1:1" ht="12.75">
      <c r="A612" s="188"/>
    </row>
    <row r="613" spans="1:1" ht="12.75">
      <c r="A613" s="188"/>
    </row>
    <row r="614" spans="1:1" ht="12.75">
      <c r="A614" s="188"/>
    </row>
    <row r="615" spans="1:1" ht="12.75">
      <c r="A615" s="188"/>
    </row>
    <row r="616" spans="1:1" ht="12.75">
      <c r="A616" s="188"/>
    </row>
    <row r="617" spans="1:1" ht="12.75">
      <c r="A617" s="188"/>
    </row>
    <row r="618" spans="1:1" ht="12.75">
      <c r="A618" s="188"/>
    </row>
    <row r="619" spans="1:1" ht="12.75">
      <c r="A619" s="188"/>
    </row>
    <row r="620" spans="1:1" ht="12.75">
      <c r="A620" s="188"/>
    </row>
    <row r="621" spans="1:1" ht="12.75">
      <c r="A621" s="188"/>
    </row>
    <row r="622" spans="1:1" ht="12.75">
      <c r="A622" s="188"/>
    </row>
    <row r="623" spans="1:1" ht="12.75">
      <c r="A623" s="188"/>
    </row>
    <row r="624" spans="1:1" ht="12.75">
      <c r="A624" s="188"/>
    </row>
    <row r="625" spans="1:1" ht="12.75">
      <c r="A625" s="188"/>
    </row>
    <row r="626" spans="1:1" ht="12.75">
      <c r="A626" s="188"/>
    </row>
    <row r="627" spans="1:1" ht="12.75">
      <c r="A627" s="188"/>
    </row>
    <row r="628" spans="1:1" ht="12.75">
      <c r="A628" s="188"/>
    </row>
    <row r="629" spans="1:1" ht="12.75">
      <c r="A629" s="188"/>
    </row>
    <row r="630" spans="1:1" ht="12.75">
      <c r="A630" s="188"/>
    </row>
    <row r="631" spans="1:1" ht="12.75">
      <c r="A631" s="188"/>
    </row>
    <row r="632" spans="1:1" ht="12.75">
      <c r="A632" s="188"/>
    </row>
    <row r="633" spans="1:1" ht="12.75">
      <c r="A633" s="188"/>
    </row>
    <row r="634" spans="1:1" ht="12.75">
      <c r="A634" s="188"/>
    </row>
    <row r="635" spans="1:1" ht="12.75">
      <c r="A635" s="188"/>
    </row>
    <row r="636" spans="1:1" ht="12.75">
      <c r="A636" s="188"/>
    </row>
    <row r="637" spans="1:1" ht="12.75">
      <c r="A637" s="188"/>
    </row>
    <row r="638" spans="1:1" ht="12.75">
      <c r="A638" s="188"/>
    </row>
    <row r="639" spans="1:1" ht="12.75">
      <c r="A639" s="188"/>
    </row>
    <row r="640" spans="1:1" ht="12.75">
      <c r="A640" s="188"/>
    </row>
    <row r="641" spans="1:1" ht="12.75">
      <c r="A641" s="188"/>
    </row>
    <row r="642" spans="1:1" ht="12.75">
      <c r="A642" s="188"/>
    </row>
    <row r="643" spans="1:1" ht="12.75">
      <c r="A643" s="188"/>
    </row>
    <row r="644" spans="1:1" ht="12.75">
      <c r="A644" s="188"/>
    </row>
    <row r="645" spans="1:1" ht="12.75">
      <c r="A645" s="188"/>
    </row>
    <row r="646" spans="1:1" ht="12.75">
      <c r="A646" s="188"/>
    </row>
    <row r="647" spans="1:1" ht="12.75">
      <c r="A647" s="188"/>
    </row>
    <row r="648" spans="1:1" ht="12.75">
      <c r="A648" s="188"/>
    </row>
    <row r="649" spans="1:1" ht="12.75">
      <c r="A649" s="188"/>
    </row>
    <row r="650" spans="1:1" ht="12.75">
      <c r="A650" s="188"/>
    </row>
    <row r="651" spans="1:1" ht="12.75">
      <c r="A651" s="188"/>
    </row>
    <row r="652" spans="1:1" ht="12.75">
      <c r="A652" s="188"/>
    </row>
    <row r="653" spans="1:1" ht="12.75">
      <c r="A653" s="188"/>
    </row>
    <row r="654" spans="1:1" ht="12.75">
      <c r="A654" s="188"/>
    </row>
    <row r="655" spans="1:1" ht="12.75">
      <c r="A655" s="188"/>
    </row>
    <row r="656" spans="1:1" ht="12.75">
      <c r="A656" s="188"/>
    </row>
    <row r="657" spans="1:1" ht="12.75">
      <c r="A657" s="188"/>
    </row>
    <row r="658" spans="1:1" ht="12.75">
      <c r="A658" s="188"/>
    </row>
    <row r="659" spans="1:1" ht="12.75">
      <c r="A659" s="188"/>
    </row>
    <row r="660" spans="1:1" ht="12.75">
      <c r="A660" s="188"/>
    </row>
    <row r="661" spans="1:1" ht="12.75">
      <c r="A661" s="188"/>
    </row>
    <row r="662" spans="1:1" ht="12.75">
      <c r="A662" s="188"/>
    </row>
    <row r="663" spans="1:1" ht="12.75">
      <c r="A663" s="188"/>
    </row>
    <row r="664" spans="1:1" ht="12.75">
      <c r="A664" s="188"/>
    </row>
    <row r="665" spans="1:1" ht="12.75">
      <c r="A665" s="188"/>
    </row>
    <row r="666" spans="1:1" ht="12.75">
      <c r="A666" s="188"/>
    </row>
    <row r="667" spans="1:1" ht="12.75">
      <c r="A667" s="188"/>
    </row>
    <row r="668" spans="1:1" ht="12.75">
      <c r="A668" s="188"/>
    </row>
    <row r="669" spans="1:1" ht="12.75">
      <c r="A669" s="188"/>
    </row>
    <row r="670" spans="1:1" ht="12.75">
      <c r="A670" s="188"/>
    </row>
    <row r="671" spans="1:1" ht="12.75">
      <c r="A671" s="188"/>
    </row>
    <row r="672" spans="1:1" ht="12.75">
      <c r="A672" s="188"/>
    </row>
    <row r="673" spans="1:1" ht="12.75">
      <c r="A673" s="188"/>
    </row>
    <row r="674" spans="1:1" ht="12.75">
      <c r="A674" s="188"/>
    </row>
    <row r="675" spans="1:1" ht="12.75">
      <c r="A675" s="188"/>
    </row>
    <row r="676" spans="1:1" ht="12.75">
      <c r="A676" s="188"/>
    </row>
    <row r="677" spans="1:1" ht="12.75">
      <c r="A677" s="188"/>
    </row>
    <row r="678" spans="1:1" ht="12.75">
      <c r="A678" s="188"/>
    </row>
    <row r="679" spans="1:1" ht="12.75">
      <c r="A679" s="188"/>
    </row>
    <row r="680" spans="1:1" ht="12.75">
      <c r="A680" s="188"/>
    </row>
    <row r="681" spans="1:1" ht="12.75">
      <c r="A681" s="188"/>
    </row>
    <row r="682" spans="1:1" ht="12.75">
      <c r="A682" s="188"/>
    </row>
    <row r="683" spans="1:1" ht="12.75">
      <c r="A683" s="188"/>
    </row>
    <row r="684" spans="1:1" ht="12.75">
      <c r="A684" s="188"/>
    </row>
    <row r="685" spans="1:1" ht="12.75">
      <c r="A685" s="188"/>
    </row>
    <row r="686" spans="1:1" ht="12.75">
      <c r="A686" s="188"/>
    </row>
    <row r="687" spans="1:1" ht="12.75">
      <c r="A687" s="188"/>
    </row>
    <row r="688" spans="1:1" ht="12.75">
      <c r="A688" s="188"/>
    </row>
    <row r="689" spans="1:1" ht="12.75">
      <c r="A689" s="188"/>
    </row>
    <row r="690" spans="1:1" ht="12.75">
      <c r="A690" s="188"/>
    </row>
    <row r="691" spans="1:1" ht="12.75">
      <c r="A691" s="188"/>
    </row>
    <row r="692" spans="1:1" ht="12.75">
      <c r="A692" s="188"/>
    </row>
    <row r="693" spans="1:1" ht="12.75">
      <c r="A693" s="188"/>
    </row>
    <row r="694" spans="1:1" ht="12.75">
      <c r="A694" s="188"/>
    </row>
    <row r="695" spans="1:1" ht="12.75">
      <c r="A695" s="188"/>
    </row>
    <row r="696" spans="1:1" ht="12.75">
      <c r="A696" s="188"/>
    </row>
    <row r="697" spans="1:1" ht="12.75">
      <c r="A697" s="188"/>
    </row>
    <row r="698" spans="1:1" ht="12.75">
      <c r="A698" s="188"/>
    </row>
    <row r="699" spans="1:1" ht="12.75">
      <c r="A699" s="188"/>
    </row>
    <row r="700" spans="1:1" ht="12.75">
      <c r="A700" s="188"/>
    </row>
    <row r="701" spans="1:1" ht="12.75">
      <c r="A701" s="188"/>
    </row>
    <row r="702" spans="1:1" ht="12.75">
      <c r="A702" s="188"/>
    </row>
    <row r="703" spans="1:1" ht="12.75">
      <c r="A703" s="188"/>
    </row>
    <row r="704" spans="1:1" ht="12.75">
      <c r="A704" s="188"/>
    </row>
    <row r="705" spans="1:1" ht="12.75">
      <c r="A705" s="188"/>
    </row>
    <row r="706" spans="1:1" ht="12.75">
      <c r="A706" s="188"/>
    </row>
    <row r="707" spans="1:1" ht="12.75">
      <c r="A707" s="188"/>
    </row>
    <row r="708" spans="1:1" ht="12.75">
      <c r="A708" s="188"/>
    </row>
    <row r="709" spans="1:1" ht="12.75">
      <c r="A709" s="188"/>
    </row>
    <row r="710" spans="1:1" ht="12.75">
      <c r="A710" s="188"/>
    </row>
    <row r="711" spans="1:1" ht="12.75">
      <c r="A711" s="188"/>
    </row>
    <row r="712" spans="1:1" ht="12.75">
      <c r="A712" s="188"/>
    </row>
    <row r="713" spans="1:1" ht="12.75">
      <c r="A713" s="188"/>
    </row>
    <row r="714" spans="1:1" ht="12.75">
      <c r="A714" s="188"/>
    </row>
    <row r="715" spans="1:1" ht="12.75">
      <c r="A715" s="188"/>
    </row>
    <row r="716" spans="1:1" ht="12.75">
      <c r="A716" s="188"/>
    </row>
    <row r="717" spans="1:1" ht="12.75">
      <c r="A717" s="188"/>
    </row>
    <row r="718" spans="1:1" ht="12.75">
      <c r="A718" s="188"/>
    </row>
    <row r="719" spans="1:1" ht="12.75">
      <c r="A719" s="188"/>
    </row>
    <row r="720" spans="1:1" ht="12.75">
      <c r="A720" s="188"/>
    </row>
    <row r="721" spans="1:1" ht="12.75">
      <c r="A721" s="188"/>
    </row>
    <row r="722" spans="1:1" ht="12.75">
      <c r="A722" s="188"/>
    </row>
    <row r="723" spans="1:1" ht="12.75">
      <c r="A723" s="188"/>
    </row>
    <row r="724" spans="1:1" ht="12.75">
      <c r="A724" s="188"/>
    </row>
    <row r="725" spans="1:1" ht="12.75">
      <c r="A725" s="188"/>
    </row>
    <row r="726" spans="1:1" ht="12.75">
      <c r="A726" s="188"/>
    </row>
    <row r="727" spans="1:1" ht="12.75">
      <c r="A727" s="188"/>
    </row>
    <row r="728" spans="1:1" ht="12.75">
      <c r="A728" s="188"/>
    </row>
    <row r="729" spans="1:1" ht="12.75">
      <c r="A729" s="188"/>
    </row>
    <row r="730" spans="1:1" ht="12.75">
      <c r="A730" s="188"/>
    </row>
    <row r="731" spans="1:1" ht="12.75">
      <c r="A731" s="188"/>
    </row>
    <row r="732" spans="1:1" ht="12.75">
      <c r="A732" s="188"/>
    </row>
    <row r="733" spans="1:1" ht="12.75">
      <c r="A733" s="188"/>
    </row>
    <row r="734" spans="1:1" ht="12.75">
      <c r="A734" s="188"/>
    </row>
    <row r="735" spans="1:1" ht="12.75">
      <c r="A735" s="188"/>
    </row>
    <row r="736" spans="1:1" ht="12.75">
      <c r="A736" s="188"/>
    </row>
    <row r="737" spans="1:1" ht="12.75">
      <c r="A737" s="188"/>
    </row>
    <row r="738" spans="1:1" ht="12.75">
      <c r="A738" s="188"/>
    </row>
    <row r="739" spans="1:1" ht="12.75">
      <c r="A739" s="188"/>
    </row>
    <row r="740" spans="1:1" ht="12.75">
      <c r="A740" s="188"/>
    </row>
    <row r="741" spans="1:1" ht="12.75">
      <c r="A741" s="188"/>
    </row>
    <row r="742" spans="1:1" ht="12.75">
      <c r="A742" s="188"/>
    </row>
    <row r="743" spans="1:1" ht="12.75">
      <c r="A743" s="188"/>
    </row>
    <row r="744" spans="1:1" ht="12.75">
      <c r="A744" s="188"/>
    </row>
    <row r="745" spans="1:1" ht="12.75">
      <c r="A745" s="188"/>
    </row>
    <row r="746" spans="1:1" ht="12.75">
      <c r="A746" s="188"/>
    </row>
    <row r="747" spans="1:1" ht="12.75">
      <c r="A747" s="188"/>
    </row>
    <row r="748" spans="1:1" ht="12.75">
      <c r="A748" s="188"/>
    </row>
    <row r="749" spans="1:1" ht="12.75">
      <c r="A749" s="188"/>
    </row>
    <row r="750" spans="1:1" ht="12.75">
      <c r="A750" s="188"/>
    </row>
    <row r="751" spans="1:1" ht="12.75">
      <c r="A751" s="188"/>
    </row>
    <row r="752" spans="1:1" ht="12.75">
      <c r="A752" s="188"/>
    </row>
    <row r="753" spans="1:1" ht="12.75">
      <c r="A753" s="188"/>
    </row>
    <row r="754" spans="1:1" ht="12.75">
      <c r="A754" s="188"/>
    </row>
    <row r="755" spans="1:1" ht="12.75">
      <c r="A755" s="188"/>
    </row>
    <row r="756" spans="1:1" ht="12.75">
      <c r="A756" s="188"/>
    </row>
    <row r="757" spans="1:1" ht="12.75">
      <c r="A757" s="188"/>
    </row>
    <row r="758" spans="1:1" ht="12.75">
      <c r="A758" s="188"/>
    </row>
    <row r="759" spans="1:1" ht="12.75">
      <c r="A759" s="188"/>
    </row>
    <row r="760" spans="1:1" ht="12.75">
      <c r="A760" s="188"/>
    </row>
    <row r="761" spans="1:1" ht="12.75">
      <c r="A761" s="188"/>
    </row>
    <row r="762" spans="1:1" ht="12.75">
      <c r="A762" s="188"/>
    </row>
    <row r="763" spans="1:1" ht="12.75">
      <c r="A763" s="188"/>
    </row>
    <row r="764" spans="1:1" ht="12.75">
      <c r="A764" s="188"/>
    </row>
    <row r="765" spans="1:1" ht="12.75">
      <c r="A765" s="188"/>
    </row>
    <row r="766" spans="1:1" ht="12.75">
      <c r="A766" s="188"/>
    </row>
    <row r="767" spans="1:1" ht="12.75">
      <c r="A767" s="188"/>
    </row>
    <row r="768" spans="1:1" ht="12.75">
      <c r="A768" s="188"/>
    </row>
    <row r="769" spans="1:1" ht="12.75">
      <c r="A769" s="188"/>
    </row>
    <row r="770" spans="1:1" ht="12.75">
      <c r="A770" s="188"/>
    </row>
    <row r="771" spans="1:1" ht="12.75">
      <c r="A771" s="188"/>
    </row>
    <row r="772" spans="1:1" ht="12.75">
      <c r="A772" s="188"/>
    </row>
    <row r="773" spans="1:1" ht="12.75">
      <c r="A773" s="188"/>
    </row>
    <row r="774" spans="1:1" ht="12.75">
      <c r="A774" s="188"/>
    </row>
    <row r="775" spans="1:1" ht="12.75">
      <c r="A775" s="188"/>
    </row>
    <row r="776" spans="1:1" ht="12.75">
      <c r="A776" s="188"/>
    </row>
    <row r="777" spans="1:1" ht="12.75">
      <c r="A777" s="188"/>
    </row>
    <row r="778" spans="1:1" ht="12.75">
      <c r="A778" s="188"/>
    </row>
    <row r="779" spans="1:1" ht="12.75">
      <c r="A779" s="188"/>
    </row>
    <row r="780" spans="1:1" ht="12.75">
      <c r="A780" s="188"/>
    </row>
    <row r="781" spans="1:1" ht="12.75">
      <c r="A781" s="188"/>
    </row>
    <row r="782" spans="1:1" ht="12.75">
      <c r="A782" s="188"/>
    </row>
    <row r="783" spans="1:1" ht="12.75">
      <c r="A783" s="188"/>
    </row>
    <row r="784" spans="1:1" ht="12.75">
      <c r="A784" s="188"/>
    </row>
    <row r="785" spans="1:1" ht="12.75">
      <c r="A785" s="188"/>
    </row>
    <row r="786" spans="1:1" ht="12.75">
      <c r="A786" s="188"/>
    </row>
    <row r="787" spans="1:1" ht="12.75">
      <c r="A787" s="188"/>
    </row>
    <row r="788" spans="1:1" ht="12.75">
      <c r="A788" s="188"/>
    </row>
    <row r="789" spans="1:1" ht="12.75">
      <c r="A789" s="188"/>
    </row>
    <row r="790" spans="1:1" ht="12.75">
      <c r="A790" s="188"/>
    </row>
    <row r="791" spans="1:1" ht="12.75">
      <c r="A791" s="188"/>
    </row>
    <row r="792" spans="1:1" ht="12.75">
      <c r="A792" s="188"/>
    </row>
    <row r="793" spans="1:1" ht="12.75">
      <c r="A793" s="188"/>
    </row>
    <row r="794" spans="1:1" ht="12.75">
      <c r="A794" s="188"/>
    </row>
    <row r="795" spans="1:1" ht="12.75">
      <c r="A795" s="188"/>
    </row>
    <row r="796" spans="1:1" ht="12.75">
      <c r="A796" s="188"/>
    </row>
    <row r="797" spans="1:1" ht="12.75">
      <c r="A797" s="188"/>
    </row>
    <row r="798" spans="1:1" ht="12.75">
      <c r="A798" s="188"/>
    </row>
    <row r="799" spans="1:1" ht="12.75">
      <c r="A799" s="188"/>
    </row>
    <row r="800" spans="1:1" ht="12.75">
      <c r="A800" s="188"/>
    </row>
    <row r="801" spans="1:1" ht="12.75">
      <c r="A801" s="188"/>
    </row>
    <row r="802" spans="1:1" ht="12.75">
      <c r="A802" s="188"/>
    </row>
    <row r="803" spans="1:1" ht="12.75">
      <c r="A803" s="188"/>
    </row>
    <row r="804" spans="1:1" ht="12.75">
      <c r="A804" s="188"/>
    </row>
    <row r="805" spans="1:1" ht="12.75">
      <c r="A805" s="188"/>
    </row>
    <row r="806" spans="1:1" ht="12.75">
      <c r="A806" s="188"/>
    </row>
    <row r="807" spans="1:1" ht="12.75">
      <c r="A807" s="188"/>
    </row>
    <row r="808" spans="1:1" ht="12.75">
      <c r="A808" s="188"/>
    </row>
    <row r="809" spans="1:1" ht="12.75">
      <c r="A809" s="188"/>
    </row>
    <row r="810" spans="1:1" ht="12.75">
      <c r="A810" s="188"/>
    </row>
    <row r="811" spans="1:1" ht="12.75">
      <c r="A811" s="188"/>
    </row>
    <row r="812" spans="1:1" ht="12.75">
      <c r="A812" s="188"/>
    </row>
    <row r="813" spans="1:1" ht="12.75">
      <c r="A813" s="188"/>
    </row>
    <row r="814" spans="1:1" ht="12.75">
      <c r="A814" s="188"/>
    </row>
    <row r="815" spans="1:1" ht="12.75">
      <c r="A815" s="188"/>
    </row>
    <row r="816" spans="1:1" ht="12.75">
      <c r="A816" s="188"/>
    </row>
    <row r="817" spans="1:1" ht="12.75">
      <c r="A817" s="188"/>
    </row>
    <row r="818" spans="1:1" ht="12.75">
      <c r="A818" s="188"/>
    </row>
    <row r="819" spans="1:1" ht="12.75">
      <c r="A819" s="188"/>
    </row>
    <row r="820" spans="1:1" ht="12.75">
      <c r="A820" s="188"/>
    </row>
    <row r="821" spans="1:1" ht="12.75">
      <c r="A821" s="188"/>
    </row>
    <row r="822" spans="1:1" ht="12.75">
      <c r="A822" s="188"/>
    </row>
    <row r="823" spans="1:1" ht="12.75">
      <c r="A823" s="188"/>
    </row>
    <row r="824" spans="1:1" ht="12.75">
      <c r="A824" s="188"/>
    </row>
    <row r="825" spans="1:1" ht="12.75">
      <c r="A825" s="188"/>
    </row>
    <row r="826" spans="1:1" ht="12.75">
      <c r="A826" s="188"/>
    </row>
    <row r="827" spans="1:1" ht="12.75">
      <c r="A827" s="188"/>
    </row>
    <row r="828" spans="1:1" ht="12.75">
      <c r="A828" s="188"/>
    </row>
    <row r="829" spans="1:1" ht="12.75">
      <c r="A829" s="188"/>
    </row>
    <row r="830" spans="1:1" ht="12.75">
      <c r="A830" s="188"/>
    </row>
    <row r="831" spans="1:1" ht="12.75">
      <c r="A831" s="188"/>
    </row>
    <row r="832" spans="1:1" ht="12.75">
      <c r="A832" s="188"/>
    </row>
    <row r="833" spans="1:1" ht="12.75">
      <c r="A833" s="188"/>
    </row>
    <row r="834" spans="1:1" ht="12.75">
      <c r="A834" s="188"/>
    </row>
    <row r="835" spans="1:1" ht="12.75">
      <c r="A835" s="188"/>
    </row>
    <row r="836" spans="1:1" ht="12.75">
      <c r="A836" s="188"/>
    </row>
    <row r="837" spans="1:1" ht="12.75">
      <c r="A837" s="188"/>
    </row>
    <row r="838" spans="1:1" ht="12.75">
      <c r="A838" s="188"/>
    </row>
    <row r="839" spans="1:1" ht="12.75">
      <c r="A839" s="188"/>
    </row>
    <row r="840" spans="1:1" ht="12.75">
      <c r="A840" s="188"/>
    </row>
    <row r="841" spans="1:1" ht="12.75">
      <c r="A841" s="188"/>
    </row>
    <row r="842" spans="1:1" ht="12.75">
      <c r="A842" s="188"/>
    </row>
    <row r="843" spans="1:1" ht="12.75">
      <c r="A843" s="188"/>
    </row>
    <row r="844" spans="1:1" ht="12.75">
      <c r="A844" s="188"/>
    </row>
    <row r="845" spans="1:1" ht="12.75">
      <c r="A845" s="188"/>
    </row>
    <row r="846" spans="1:1" ht="12.75">
      <c r="A846" s="188"/>
    </row>
    <row r="847" spans="1:1" ht="12.75">
      <c r="A847" s="188"/>
    </row>
    <row r="848" spans="1:1" ht="12.75">
      <c r="A848" s="188"/>
    </row>
    <row r="849" spans="1:1" ht="12.75">
      <c r="A849" s="188"/>
    </row>
    <row r="850" spans="1:1" ht="12.75">
      <c r="A850" s="188"/>
    </row>
    <row r="851" spans="1:1" ht="12.75">
      <c r="A851" s="188"/>
    </row>
    <row r="852" spans="1:1" ht="12.75">
      <c r="A852" s="188"/>
    </row>
    <row r="853" spans="1:1" ht="12.75">
      <c r="A853" s="188"/>
    </row>
    <row r="854" spans="1:1" ht="12.75">
      <c r="A854" s="188"/>
    </row>
    <row r="855" spans="1:1" ht="12.75">
      <c r="A855" s="188"/>
    </row>
    <row r="856" spans="1:1" ht="12.75">
      <c r="A856" s="188"/>
    </row>
    <row r="857" spans="1:1" ht="12.75">
      <c r="A857" s="188"/>
    </row>
    <row r="858" spans="1:1" ht="12.75">
      <c r="A858" s="188"/>
    </row>
    <row r="859" spans="1:1" ht="12.75">
      <c r="A859" s="188"/>
    </row>
    <row r="860" spans="1:1" ht="12.75">
      <c r="A860" s="188"/>
    </row>
    <row r="861" spans="1:1" ht="12.75">
      <c r="A861" s="188"/>
    </row>
    <row r="862" spans="1:1" ht="12.75">
      <c r="A862" s="188"/>
    </row>
    <row r="863" spans="1:1" ht="12.75">
      <c r="A863" s="188"/>
    </row>
    <row r="864" spans="1:1" ht="12.75">
      <c r="A864" s="188"/>
    </row>
    <row r="865" spans="1:1" ht="12.75">
      <c r="A865" s="188"/>
    </row>
    <row r="866" spans="1:1" ht="12.75">
      <c r="A866" s="188"/>
    </row>
    <row r="867" spans="1:1" ht="12.75">
      <c r="A867" s="188"/>
    </row>
    <row r="868" spans="1:1" ht="12.75">
      <c r="A868" s="188"/>
    </row>
    <row r="869" spans="1:1" ht="12.75">
      <c r="A869" s="188"/>
    </row>
    <row r="870" spans="1:1" ht="12.75">
      <c r="A870" s="188"/>
    </row>
    <row r="871" spans="1:1" ht="12.75">
      <c r="A871" s="188"/>
    </row>
    <row r="872" spans="1:1" ht="12.75">
      <c r="A872" s="188"/>
    </row>
    <row r="873" spans="1:1" ht="12.75">
      <c r="A873" s="188"/>
    </row>
    <row r="874" spans="1:1" ht="12.75">
      <c r="A874" s="188"/>
    </row>
    <row r="875" spans="1:1" ht="12.75">
      <c r="A875" s="188"/>
    </row>
    <row r="876" spans="1:1" ht="12.75">
      <c r="A876" s="188"/>
    </row>
    <row r="877" spans="1:1" ht="12.75">
      <c r="A877" s="188"/>
    </row>
    <row r="878" spans="1:1" ht="12.75">
      <c r="A878" s="188"/>
    </row>
    <row r="879" spans="1:1" ht="12.75">
      <c r="A879" s="188"/>
    </row>
    <row r="880" spans="1:1" ht="12.75">
      <c r="A880" s="188"/>
    </row>
    <row r="881" spans="1:1" ht="12.75">
      <c r="A881" s="188"/>
    </row>
    <row r="882" spans="1:1" ht="12.75">
      <c r="A882" s="188"/>
    </row>
    <row r="883" spans="1:1" ht="12.75">
      <c r="A883" s="188"/>
    </row>
    <row r="884" spans="1:1" ht="12.75">
      <c r="A884" s="188"/>
    </row>
    <row r="885" spans="1:1" ht="12.75">
      <c r="A885" s="188"/>
    </row>
    <row r="886" spans="1:1" ht="12.75">
      <c r="A886" s="188"/>
    </row>
    <row r="887" spans="1:1" ht="12.75">
      <c r="A887" s="188"/>
    </row>
    <row r="888" spans="1:1" ht="12.75">
      <c r="A888" s="188"/>
    </row>
    <row r="889" spans="1:1" ht="12.75">
      <c r="A889" s="188"/>
    </row>
    <row r="890" spans="1:1" ht="12.75">
      <c r="A890" s="188"/>
    </row>
    <row r="891" spans="1:1" ht="12.75">
      <c r="A891" s="188"/>
    </row>
    <row r="892" spans="1:1" ht="12.75">
      <c r="A892" s="188"/>
    </row>
    <row r="893" spans="1:1" ht="12.75">
      <c r="A893" s="188"/>
    </row>
    <row r="894" spans="1:1" ht="12.75">
      <c r="A894" s="188"/>
    </row>
    <row r="895" spans="1:1" ht="12.75">
      <c r="A895" s="188"/>
    </row>
    <row r="896" spans="1:1" ht="12.75">
      <c r="A896" s="188"/>
    </row>
    <row r="897" spans="1:1" ht="12.75">
      <c r="A897" s="188"/>
    </row>
    <row r="898" spans="1:1" ht="12.75">
      <c r="A898" s="188"/>
    </row>
    <row r="899" spans="1:1" ht="12.75">
      <c r="A899" s="188"/>
    </row>
    <row r="900" spans="1:1" ht="12.75">
      <c r="A900" s="188"/>
    </row>
    <row r="901" spans="1:1" ht="12.75">
      <c r="A901" s="188"/>
    </row>
    <row r="902" spans="1:1" ht="12.75">
      <c r="A902" s="188"/>
    </row>
    <row r="903" spans="1:1" ht="12.75">
      <c r="A903" s="188"/>
    </row>
    <row r="904" spans="1:1" ht="12.75">
      <c r="A904" s="188"/>
    </row>
    <row r="905" spans="1:1" ht="12.75">
      <c r="A905" s="188"/>
    </row>
    <row r="906" spans="1:1" ht="12.75">
      <c r="A906" s="188"/>
    </row>
    <row r="907" spans="1:1" ht="12.75">
      <c r="A907" s="188"/>
    </row>
    <row r="908" spans="1:1" ht="12.75">
      <c r="A908" s="188"/>
    </row>
    <row r="909" spans="1:1" ht="12.75">
      <c r="A909" s="188"/>
    </row>
    <row r="910" spans="1:1" ht="12.75">
      <c r="A910" s="188"/>
    </row>
    <row r="911" spans="1:1" ht="12.75">
      <c r="A911" s="188"/>
    </row>
    <row r="912" spans="1:1" ht="12.75">
      <c r="A912" s="188"/>
    </row>
    <row r="913" spans="1:1" ht="12.75">
      <c r="A913" s="188"/>
    </row>
    <row r="914" spans="1:1" ht="12.75">
      <c r="A914" s="188"/>
    </row>
    <row r="915" spans="1:1" ht="12.75">
      <c r="A915" s="188"/>
    </row>
    <row r="916" spans="1:1" ht="12.75">
      <c r="A916" s="188"/>
    </row>
    <row r="917" spans="1:1" ht="12.75">
      <c r="A917" s="188"/>
    </row>
    <row r="918" spans="1:1" ht="12.75">
      <c r="A918" s="188"/>
    </row>
    <row r="919" spans="1:1" ht="12.75">
      <c r="A919" s="188"/>
    </row>
    <row r="920" spans="1:1" ht="12.75">
      <c r="A920" s="188"/>
    </row>
    <row r="921" spans="1:1" ht="12.75">
      <c r="A921" s="188"/>
    </row>
    <row r="922" spans="1:1" ht="12.75">
      <c r="A922" s="188"/>
    </row>
    <row r="923" spans="1:1" ht="12.75">
      <c r="A923" s="188"/>
    </row>
    <row r="924" spans="1:1" ht="12.75">
      <c r="A924" s="188"/>
    </row>
    <row r="925" spans="1:1" ht="12.75">
      <c r="A925" s="188"/>
    </row>
    <row r="926" spans="1:1" ht="12.75">
      <c r="A926" s="188"/>
    </row>
    <row r="927" spans="1:1" ht="12.75">
      <c r="A927" s="188"/>
    </row>
    <row r="928" spans="1:1" ht="12.75">
      <c r="A928" s="188"/>
    </row>
    <row r="929" spans="1:1" ht="12.75">
      <c r="A929" s="188"/>
    </row>
    <row r="930" spans="1:1" ht="12.75">
      <c r="A930" s="188"/>
    </row>
    <row r="931" spans="1:1" ht="12.75">
      <c r="A931" s="188"/>
    </row>
    <row r="932" spans="1:1" ht="12.75">
      <c r="A932" s="188"/>
    </row>
    <row r="933" spans="1:1" ht="12.75">
      <c r="A933" s="188"/>
    </row>
    <row r="934" spans="1:1" ht="12.75">
      <c r="A934" s="188"/>
    </row>
    <row r="935" spans="1:1" ht="12.75">
      <c r="A935" s="188"/>
    </row>
    <row r="936" spans="1:1" ht="12.75">
      <c r="A936" s="188"/>
    </row>
    <row r="937" spans="1:1" ht="12.75">
      <c r="A937" s="188"/>
    </row>
    <row r="938" spans="1:1" ht="12.75">
      <c r="A938" s="188"/>
    </row>
    <row r="939" spans="1:1" ht="12.75">
      <c r="A939" s="188"/>
    </row>
    <row r="940" spans="1:1" ht="12.75">
      <c r="A940" s="188"/>
    </row>
    <row r="941" spans="1:1" ht="12.75">
      <c r="A941" s="188"/>
    </row>
    <row r="942" spans="1:1" ht="12.75">
      <c r="A942" s="188"/>
    </row>
    <row r="943" spans="1:1" ht="12.75">
      <c r="A943" s="188"/>
    </row>
    <row r="944" spans="1:1" ht="12.75">
      <c r="A944" s="188"/>
    </row>
    <row r="945" spans="1:1" ht="12.75">
      <c r="A945" s="188"/>
    </row>
    <row r="946" spans="1:1" ht="12.75">
      <c r="A946" s="188"/>
    </row>
    <row r="947" spans="1:1" ht="12.75">
      <c r="A947" s="188"/>
    </row>
    <row r="948" spans="1:1" ht="12.75">
      <c r="A948" s="188"/>
    </row>
    <row r="949" spans="1:1" ht="12.75">
      <c r="A949" s="188"/>
    </row>
    <row r="950" spans="1:1" ht="12.75">
      <c r="A950" s="188"/>
    </row>
    <row r="951" spans="1:1" ht="12.75">
      <c r="A951" s="188"/>
    </row>
    <row r="952" spans="1:1" ht="12.75">
      <c r="A952" s="188"/>
    </row>
    <row r="953" spans="1:1" ht="12.75">
      <c r="A953" s="188"/>
    </row>
    <row r="954" spans="1:1" ht="12.75">
      <c r="A954" s="188"/>
    </row>
    <row r="955" spans="1:1" ht="12.75">
      <c r="A955" s="188"/>
    </row>
    <row r="956" spans="1:1" ht="12.75">
      <c r="A956" s="188"/>
    </row>
    <row r="957" spans="1:1" ht="12.75">
      <c r="A957" s="188"/>
    </row>
    <row r="958" spans="1:1" ht="12.75">
      <c r="A958" s="188"/>
    </row>
    <row r="959" spans="1:1" ht="12.75">
      <c r="A959" s="188"/>
    </row>
    <row r="960" spans="1:1" ht="12.75">
      <c r="A960" s="188"/>
    </row>
  </sheetData>
  <sheetProtection algorithmName="SHA-512" hashValue="l97/W5xhVa2nibXmUZDG3gt5KHkupD6U01ixhgqiaF/YzgEPqb6btyvY53rtlBm+ryRcpyCy+GrFQccJBNTHZQ==" saltValue="cLXGC8GVc16SRzgGss9rzA==" spinCount="100000" sheet="1" objects="1" scenarios="1"/>
  <mergeCells count="27">
    <mergeCell ref="B86:E86"/>
    <mergeCell ref="A84:A86"/>
    <mergeCell ref="B74:E74"/>
    <mergeCell ref="B75:E75"/>
    <mergeCell ref="B76:E76"/>
    <mergeCell ref="B77:E77"/>
    <mergeCell ref="B78:E78"/>
    <mergeCell ref="B79:E79"/>
    <mergeCell ref="B80:E80"/>
    <mergeCell ref="B81:E81"/>
    <mergeCell ref="B82:E82"/>
    <mergeCell ref="B83:E83"/>
    <mergeCell ref="B84:E84"/>
    <mergeCell ref="B85:E85"/>
    <mergeCell ref="A78:A80"/>
    <mergeCell ref="A81:A83"/>
    <mergeCell ref="A37:A47"/>
    <mergeCell ref="A49:A55"/>
    <mergeCell ref="A75:A77"/>
    <mergeCell ref="A72:E72"/>
    <mergeCell ref="A57:A63"/>
    <mergeCell ref="A65:A71"/>
    <mergeCell ref="A1:E1"/>
    <mergeCell ref="A6:A11"/>
    <mergeCell ref="A13:A19"/>
    <mergeCell ref="A21:A28"/>
    <mergeCell ref="A30:A35"/>
  </mergeCells>
  <conditionalFormatting sqref="B6:B47 B55:B69">
    <cfRule type="expression" dxfId="9" priority="2">
      <formula>G6&gt;0</formula>
    </cfRule>
  </conditionalFormatting>
  <conditionalFormatting sqref="C13:C46">
    <cfRule type="expression" dxfId="8" priority="1">
      <formula>H13&gt;0</formula>
    </cfRule>
  </conditionalFormatting>
  <dataValidations count="1">
    <dataValidation type="list" allowBlank="1" showInputMessage="1" showErrorMessage="1" sqref="A75 A78 A84 A81">
      <formula1>intvar</formula1>
    </dataValidation>
  </dataValidations>
  <pageMargins left="0.25" right="0.25" top="0.25" bottom="0.25" header="0.3" footer="0.3"/>
  <pageSetup scale="5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63"/>
  <sheetViews>
    <sheetView showGridLines="0" zoomScale="80" zoomScaleNormal="80" workbookViewId="0">
      <pane ySplit="1" topLeftCell="A2" activePane="bottomLeft" state="frozen"/>
      <selection pane="bottomLeft" activeCell="H9" sqref="H9:H10"/>
    </sheetView>
  </sheetViews>
  <sheetFormatPr defaultRowHeight="12.75"/>
  <cols>
    <col min="1" max="1" width="26.42578125" bestFit="1" customWidth="1"/>
    <col min="2" max="2" width="3" customWidth="1"/>
    <col min="3" max="3" width="32.42578125" bestFit="1" customWidth="1"/>
    <col min="4" max="4" width="22.140625" customWidth="1"/>
    <col min="5" max="5" width="22.28515625" bestFit="1" customWidth="1"/>
    <col min="6" max="6" width="63.140625" customWidth="1"/>
    <col min="7" max="7" width="68.28515625" customWidth="1"/>
    <col min="8" max="8" width="32.7109375" customWidth="1"/>
  </cols>
  <sheetData>
    <row r="1" spans="1:9" s="17" customFormat="1">
      <c r="A1" s="1128" t="s">
        <v>515</v>
      </c>
      <c r="B1" s="1129"/>
      <c r="C1" s="1129"/>
      <c r="D1" s="1129"/>
      <c r="E1" s="1130"/>
      <c r="F1" s="217" t="s">
        <v>410</v>
      </c>
      <c r="G1" s="1131" t="s">
        <v>492</v>
      </c>
      <c r="H1" s="1131"/>
    </row>
    <row r="2" spans="1:9" s="199" customFormat="1">
      <c r="A2" s="1127" t="s">
        <v>514</v>
      </c>
      <c r="B2" s="1127"/>
      <c r="C2" s="1127"/>
      <c r="D2" s="1127"/>
      <c r="E2" s="1127"/>
      <c r="F2" s="1117"/>
      <c r="G2" s="1118"/>
      <c r="H2" s="1119"/>
      <c r="I2" s="215"/>
    </row>
    <row r="3" spans="1:9" s="268" customFormat="1" ht="35.25" customHeight="1">
      <c r="A3" s="1116"/>
      <c r="B3" s="1116"/>
      <c r="C3" s="1116"/>
      <c r="D3" s="1116"/>
      <c r="E3" s="1116"/>
      <c r="F3" s="1120"/>
      <c r="G3" s="1121"/>
      <c r="H3" s="1122"/>
      <c r="I3" s="267"/>
    </row>
    <row r="4" spans="1:9" ht="13.5" thickBot="1">
      <c r="A4" s="219" t="s">
        <v>409</v>
      </c>
      <c r="B4" s="219" t="s">
        <v>406</v>
      </c>
      <c r="C4" s="219" t="s">
        <v>550</v>
      </c>
      <c r="D4" s="219" t="s">
        <v>405</v>
      </c>
      <c r="E4" s="219" t="s">
        <v>552</v>
      </c>
      <c r="F4" s="219" t="s">
        <v>404</v>
      </c>
      <c r="G4" s="219" t="s">
        <v>408</v>
      </c>
      <c r="H4" s="219" t="s">
        <v>501</v>
      </c>
    </row>
    <row r="5" spans="1:9" ht="15">
      <c r="A5" s="1112"/>
      <c r="B5" s="280"/>
      <c r="C5" s="220" t="s">
        <v>347</v>
      </c>
      <c r="D5" s="1106"/>
      <c r="E5" s="1106"/>
      <c r="F5" s="617"/>
      <c r="G5" s="1103"/>
      <c r="H5" s="1109"/>
      <c r="I5" s="17"/>
    </row>
    <row r="6" spans="1:9" ht="15">
      <c r="A6" s="1113"/>
      <c r="B6" s="614"/>
      <c r="C6" s="216" t="s">
        <v>90</v>
      </c>
      <c r="D6" s="1107"/>
      <c r="E6" s="1107"/>
      <c r="F6" s="618"/>
      <c r="G6" s="1104"/>
      <c r="H6" s="1110"/>
      <c r="I6" s="17"/>
    </row>
    <row r="7" spans="1:9" ht="15">
      <c r="A7" s="1113"/>
      <c r="B7" s="615"/>
      <c r="C7" s="216" t="s">
        <v>91</v>
      </c>
      <c r="D7" s="1107"/>
      <c r="E7" s="1107"/>
      <c r="F7" s="618"/>
      <c r="G7" s="1104"/>
      <c r="H7" s="1110"/>
      <c r="I7" s="17"/>
    </row>
    <row r="8" spans="1:9" ht="15">
      <c r="A8" s="1113"/>
      <c r="B8" s="614"/>
      <c r="C8" s="216" t="s">
        <v>98</v>
      </c>
      <c r="D8" s="1107"/>
      <c r="E8" s="1107"/>
      <c r="F8" s="618"/>
      <c r="G8" s="1104"/>
      <c r="H8" s="1110"/>
      <c r="I8" s="17"/>
    </row>
    <row r="9" spans="1:9" ht="15">
      <c r="A9" s="1113"/>
      <c r="B9" s="614"/>
      <c r="C9" s="216" t="s">
        <v>263</v>
      </c>
      <c r="D9" s="1107"/>
      <c r="E9" s="1107"/>
      <c r="F9" s="618"/>
      <c r="G9" s="1104"/>
      <c r="H9" s="1110"/>
      <c r="I9" s="17"/>
    </row>
    <row r="10" spans="1:9" ht="15">
      <c r="A10" s="1113"/>
      <c r="B10" s="614"/>
      <c r="C10" s="216" t="s">
        <v>407</v>
      </c>
      <c r="D10" s="1107"/>
      <c r="E10" s="1107"/>
      <c r="F10" s="618"/>
      <c r="G10" s="1104"/>
      <c r="H10" s="1110"/>
      <c r="I10" s="17"/>
    </row>
    <row r="11" spans="1:9" ht="15">
      <c r="A11" s="1113"/>
      <c r="B11" s="614"/>
      <c r="C11" s="216" t="s">
        <v>499</v>
      </c>
      <c r="D11" s="1107"/>
      <c r="E11" s="1107"/>
      <c r="F11" s="618"/>
      <c r="G11" s="1104"/>
      <c r="H11" s="1110"/>
    </row>
    <row r="12" spans="1:9" ht="15.75" thickBot="1">
      <c r="A12" s="1114"/>
      <c r="B12" s="616"/>
      <c r="C12" s="221" t="s">
        <v>500</v>
      </c>
      <c r="D12" s="1108"/>
      <c r="E12" s="1108"/>
      <c r="F12" s="619"/>
      <c r="G12" s="1105"/>
      <c r="H12" s="1111"/>
    </row>
    <row r="13" spans="1:9" ht="15">
      <c r="A13" s="1112"/>
      <c r="B13" s="280"/>
      <c r="C13" s="220" t="s">
        <v>347</v>
      </c>
      <c r="D13" s="1106"/>
      <c r="E13" s="1106"/>
      <c r="F13" s="617"/>
      <c r="G13" s="1103"/>
      <c r="H13" s="1109"/>
    </row>
    <row r="14" spans="1:9" ht="15">
      <c r="A14" s="1113"/>
      <c r="B14" s="614"/>
      <c r="C14" s="216" t="s">
        <v>90</v>
      </c>
      <c r="D14" s="1107"/>
      <c r="E14" s="1107"/>
      <c r="F14" s="618"/>
      <c r="G14" s="1104"/>
      <c r="H14" s="1110"/>
    </row>
    <row r="15" spans="1:9" ht="15">
      <c r="A15" s="1113"/>
      <c r="B15" s="615"/>
      <c r="C15" s="216" t="s">
        <v>91</v>
      </c>
      <c r="D15" s="1107"/>
      <c r="E15" s="1107"/>
      <c r="F15" s="618"/>
      <c r="G15" s="1104"/>
      <c r="H15" s="1110"/>
    </row>
    <row r="16" spans="1:9" ht="15">
      <c r="A16" s="1113"/>
      <c r="B16" s="614"/>
      <c r="C16" s="216" t="s">
        <v>98</v>
      </c>
      <c r="D16" s="1107"/>
      <c r="E16" s="1107"/>
      <c r="F16" s="618"/>
      <c r="G16" s="1104"/>
      <c r="H16" s="1110"/>
    </row>
    <row r="17" spans="1:8" ht="15">
      <c r="A17" s="1113"/>
      <c r="B17" s="614"/>
      <c r="C17" s="216" t="s">
        <v>263</v>
      </c>
      <c r="D17" s="1107"/>
      <c r="E17" s="1107"/>
      <c r="F17" s="618"/>
      <c r="G17" s="1104"/>
      <c r="H17" s="1110"/>
    </row>
    <row r="18" spans="1:8" ht="15">
      <c r="A18" s="1113"/>
      <c r="B18" s="614"/>
      <c r="C18" s="216" t="s">
        <v>407</v>
      </c>
      <c r="D18" s="1107"/>
      <c r="E18" s="1107"/>
      <c r="F18" s="618"/>
      <c r="G18" s="1104"/>
      <c r="H18" s="1110"/>
    </row>
    <row r="19" spans="1:8" ht="15">
      <c r="A19" s="1113"/>
      <c r="B19" s="614"/>
      <c r="C19" s="216" t="s">
        <v>499</v>
      </c>
      <c r="D19" s="1107"/>
      <c r="E19" s="1107"/>
      <c r="F19" s="618"/>
      <c r="G19" s="1104"/>
      <c r="H19" s="1110"/>
    </row>
    <row r="20" spans="1:8" ht="15.75" thickBot="1">
      <c r="A20" s="1114"/>
      <c r="B20" s="616"/>
      <c r="C20" s="221" t="s">
        <v>500</v>
      </c>
      <c r="D20" s="1108"/>
      <c r="E20" s="1108"/>
      <c r="F20" s="619"/>
      <c r="G20" s="1105"/>
      <c r="H20" s="1111"/>
    </row>
    <row r="21" spans="1:8" ht="15">
      <c r="A21" s="1112"/>
      <c r="B21" s="280"/>
      <c r="C21" s="220" t="s">
        <v>347</v>
      </c>
      <c r="D21" s="1106"/>
      <c r="E21" s="1106"/>
      <c r="F21" s="617"/>
      <c r="G21" s="1103"/>
      <c r="H21" s="1109"/>
    </row>
    <row r="22" spans="1:8" ht="15">
      <c r="A22" s="1113"/>
      <c r="B22" s="614"/>
      <c r="C22" s="216" t="s">
        <v>90</v>
      </c>
      <c r="D22" s="1107"/>
      <c r="E22" s="1107"/>
      <c r="F22" s="618"/>
      <c r="G22" s="1104"/>
      <c r="H22" s="1110"/>
    </row>
    <row r="23" spans="1:8" ht="15">
      <c r="A23" s="1113"/>
      <c r="B23" s="615"/>
      <c r="C23" s="216" t="s">
        <v>91</v>
      </c>
      <c r="D23" s="1107"/>
      <c r="E23" s="1107"/>
      <c r="F23" s="618"/>
      <c r="G23" s="1104"/>
      <c r="H23" s="1110"/>
    </row>
    <row r="24" spans="1:8" ht="15">
      <c r="A24" s="1113"/>
      <c r="B24" s="614"/>
      <c r="C24" s="216" t="s">
        <v>98</v>
      </c>
      <c r="D24" s="1107"/>
      <c r="E24" s="1107"/>
      <c r="F24" s="618"/>
      <c r="G24" s="1104"/>
      <c r="H24" s="1110"/>
    </row>
    <row r="25" spans="1:8" ht="15">
      <c r="A25" s="1113"/>
      <c r="B25" s="614"/>
      <c r="C25" s="216" t="s">
        <v>263</v>
      </c>
      <c r="D25" s="1107"/>
      <c r="E25" s="1107"/>
      <c r="F25" s="618"/>
      <c r="G25" s="1104"/>
      <c r="H25" s="1110"/>
    </row>
    <row r="26" spans="1:8" ht="15">
      <c r="A26" s="1113"/>
      <c r="B26" s="614"/>
      <c r="C26" s="216" t="s">
        <v>407</v>
      </c>
      <c r="D26" s="1107"/>
      <c r="E26" s="1107"/>
      <c r="F26" s="618"/>
      <c r="G26" s="1104"/>
      <c r="H26" s="1110"/>
    </row>
    <row r="27" spans="1:8" ht="15">
      <c r="A27" s="1113"/>
      <c r="B27" s="614"/>
      <c r="C27" s="216" t="s">
        <v>499</v>
      </c>
      <c r="D27" s="1107"/>
      <c r="E27" s="1107"/>
      <c r="F27" s="618"/>
      <c r="G27" s="1104"/>
      <c r="H27" s="1110"/>
    </row>
    <row r="28" spans="1:8" ht="15.75" thickBot="1">
      <c r="A28" s="1114"/>
      <c r="B28" s="616"/>
      <c r="C28" s="221" t="s">
        <v>500</v>
      </c>
      <c r="D28" s="1108"/>
      <c r="E28" s="1108"/>
      <c r="F28" s="619"/>
      <c r="G28" s="1105"/>
      <c r="H28" s="1111"/>
    </row>
    <row r="29" spans="1:8">
      <c r="A29" s="1126" t="s">
        <v>513</v>
      </c>
      <c r="B29" s="1126"/>
      <c r="C29" s="1126"/>
      <c r="D29" s="1126"/>
      <c r="E29" s="1126"/>
      <c r="F29" s="1117"/>
      <c r="G29" s="1118"/>
      <c r="H29" s="1119"/>
    </row>
    <row r="30" spans="1:8" ht="36" customHeight="1">
      <c r="A30" s="1116"/>
      <c r="B30" s="1116"/>
      <c r="C30" s="1116"/>
      <c r="D30" s="1116"/>
      <c r="E30" s="1116"/>
      <c r="F30" s="1120"/>
      <c r="G30" s="1121"/>
      <c r="H30" s="1122"/>
    </row>
    <row r="31" spans="1:8" ht="13.5" thickBot="1">
      <c r="A31" s="218" t="s">
        <v>409</v>
      </c>
      <c r="B31" s="218" t="s">
        <v>406</v>
      </c>
      <c r="C31" s="219" t="s">
        <v>550</v>
      </c>
      <c r="D31" s="218" t="s">
        <v>405</v>
      </c>
      <c r="E31" s="219" t="s">
        <v>552</v>
      </c>
      <c r="F31" s="218" t="s">
        <v>404</v>
      </c>
      <c r="G31" s="218" t="s">
        <v>408</v>
      </c>
      <c r="H31" s="218" t="s">
        <v>501</v>
      </c>
    </row>
    <row r="32" spans="1:8" ht="15">
      <c r="A32" s="1112"/>
      <c r="B32" s="280"/>
      <c r="C32" s="220" t="s">
        <v>347</v>
      </c>
      <c r="D32" s="1106"/>
      <c r="E32" s="1106"/>
      <c r="F32" s="617"/>
      <c r="G32" s="1103"/>
      <c r="H32" s="1109"/>
    </row>
    <row r="33" spans="1:8" ht="15">
      <c r="A33" s="1113"/>
      <c r="B33" s="614"/>
      <c r="C33" s="216" t="s">
        <v>90</v>
      </c>
      <c r="D33" s="1107"/>
      <c r="E33" s="1107"/>
      <c r="F33" s="618"/>
      <c r="G33" s="1104"/>
      <c r="H33" s="1110"/>
    </row>
    <row r="34" spans="1:8" ht="15">
      <c r="A34" s="1113"/>
      <c r="B34" s="615"/>
      <c r="C34" s="216" t="s">
        <v>91</v>
      </c>
      <c r="D34" s="1107"/>
      <c r="E34" s="1107"/>
      <c r="F34" s="618"/>
      <c r="G34" s="1104"/>
      <c r="H34" s="1110"/>
    </row>
    <row r="35" spans="1:8" ht="15">
      <c r="A35" s="1113"/>
      <c r="B35" s="614"/>
      <c r="C35" s="216" t="s">
        <v>98</v>
      </c>
      <c r="D35" s="1107"/>
      <c r="E35" s="1107"/>
      <c r="F35" s="618"/>
      <c r="G35" s="1104"/>
      <c r="H35" s="1110"/>
    </row>
    <row r="36" spans="1:8" ht="15">
      <c r="A36" s="1113"/>
      <c r="B36" s="614"/>
      <c r="C36" s="216" t="s">
        <v>263</v>
      </c>
      <c r="D36" s="1107"/>
      <c r="E36" s="1107"/>
      <c r="F36" s="618"/>
      <c r="G36" s="1104"/>
      <c r="H36" s="1110"/>
    </row>
    <row r="37" spans="1:8" ht="15">
      <c r="A37" s="1113"/>
      <c r="B37" s="614"/>
      <c r="C37" s="216" t="s">
        <v>407</v>
      </c>
      <c r="D37" s="1107"/>
      <c r="E37" s="1107"/>
      <c r="F37" s="618"/>
      <c r="G37" s="1104"/>
      <c r="H37" s="1110"/>
    </row>
    <row r="38" spans="1:8" ht="15">
      <c r="A38" s="1113"/>
      <c r="B38" s="614"/>
      <c r="C38" s="216" t="s">
        <v>499</v>
      </c>
      <c r="D38" s="1107"/>
      <c r="E38" s="1107"/>
      <c r="F38" s="618"/>
      <c r="G38" s="1104"/>
      <c r="H38" s="1110"/>
    </row>
    <row r="39" spans="1:8" ht="15.75" thickBot="1">
      <c r="A39" s="1114"/>
      <c r="B39" s="616"/>
      <c r="C39" s="221" t="s">
        <v>500</v>
      </c>
      <c r="D39" s="1108"/>
      <c r="E39" s="1108"/>
      <c r="F39" s="619"/>
      <c r="G39" s="1105"/>
      <c r="H39" s="1111"/>
    </row>
    <row r="40" spans="1:8" ht="15">
      <c r="A40" s="1112"/>
      <c r="B40" s="280"/>
      <c r="C40" s="220" t="s">
        <v>347</v>
      </c>
      <c r="D40" s="1106"/>
      <c r="E40" s="1106"/>
      <c r="F40" s="617"/>
      <c r="G40" s="1103"/>
      <c r="H40" s="1123"/>
    </row>
    <row r="41" spans="1:8" ht="15">
      <c r="A41" s="1113"/>
      <c r="B41" s="614"/>
      <c r="C41" s="216" t="s">
        <v>90</v>
      </c>
      <c r="D41" s="1107"/>
      <c r="E41" s="1107"/>
      <c r="F41" s="618"/>
      <c r="G41" s="1104"/>
      <c r="H41" s="1124"/>
    </row>
    <row r="42" spans="1:8" ht="15">
      <c r="A42" s="1113"/>
      <c r="B42" s="615"/>
      <c r="C42" s="216" t="s">
        <v>91</v>
      </c>
      <c r="D42" s="1107"/>
      <c r="E42" s="1107"/>
      <c r="F42" s="618"/>
      <c r="G42" s="1104"/>
      <c r="H42" s="1125"/>
    </row>
    <row r="43" spans="1:8" ht="15">
      <c r="A43" s="1113"/>
      <c r="B43" s="614"/>
      <c r="C43" s="216" t="s">
        <v>98</v>
      </c>
      <c r="D43" s="1107"/>
      <c r="E43" s="1107"/>
      <c r="F43" s="618"/>
      <c r="G43" s="1104"/>
      <c r="H43" s="1124"/>
    </row>
    <row r="44" spans="1:8" ht="15">
      <c r="A44" s="1113"/>
      <c r="B44" s="614"/>
      <c r="C44" s="216" t="s">
        <v>263</v>
      </c>
      <c r="D44" s="1107"/>
      <c r="E44" s="1107"/>
      <c r="F44" s="618"/>
      <c r="G44" s="1104"/>
      <c r="H44" s="1110"/>
    </row>
    <row r="45" spans="1:8" ht="15">
      <c r="A45" s="1113"/>
      <c r="B45" s="614"/>
      <c r="C45" s="216" t="s">
        <v>407</v>
      </c>
      <c r="D45" s="1107"/>
      <c r="E45" s="1107"/>
      <c r="F45" s="618"/>
      <c r="G45" s="1104"/>
      <c r="H45" s="1110"/>
    </row>
    <row r="46" spans="1:8" ht="15">
      <c r="A46" s="1113"/>
      <c r="B46" s="614"/>
      <c r="C46" s="216" t="s">
        <v>499</v>
      </c>
      <c r="D46" s="1107"/>
      <c r="E46" s="1107"/>
      <c r="F46" s="618"/>
      <c r="G46" s="1104"/>
      <c r="H46" s="1110"/>
    </row>
    <row r="47" spans="1:8" ht="15.75" thickBot="1">
      <c r="A47" s="1114"/>
      <c r="B47" s="616"/>
      <c r="C47" s="221" t="s">
        <v>500</v>
      </c>
      <c r="D47" s="1108"/>
      <c r="E47" s="1108"/>
      <c r="F47" s="619"/>
      <c r="G47" s="1105"/>
      <c r="H47" s="1111"/>
    </row>
    <row r="48" spans="1:8" ht="15">
      <c r="A48" s="1112"/>
      <c r="B48" s="280"/>
      <c r="C48" s="220" t="s">
        <v>347</v>
      </c>
      <c r="D48" s="1106"/>
      <c r="E48" s="1106"/>
      <c r="F48" s="617"/>
      <c r="G48" s="1103"/>
      <c r="H48" s="1109"/>
    </row>
    <row r="49" spans="1:8" ht="15">
      <c r="A49" s="1113"/>
      <c r="B49" s="614"/>
      <c r="C49" s="216" t="s">
        <v>90</v>
      </c>
      <c r="D49" s="1107"/>
      <c r="E49" s="1107"/>
      <c r="F49" s="618"/>
      <c r="G49" s="1104"/>
      <c r="H49" s="1110"/>
    </row>
    <row r="50" spans="1:8" ht="15">
      <c r="A50" s="1113"/>
      <c r="B50" s="615"/>
      <c r="C50" s="216" t="s">
        <v>91</v>
      </c>
      <c r="D50" s="1107"/>
      <c r="E50" s="1107"/>
      <c r="F50" s="618"/>
      <c r="G50" s="1104"/>
      <c r="H50" s="1110"/>
    </row>
    <row r="51" spans="1:8" ht="15">
      <c r="A51" s="1113"/>
      <c r="B51" s="614"/>
      <c r="C51" s="216" t="s">
        <v>98</v>
      </c>
      <c r="D51" s="1107"/>
      <c r="E51" s="1107"/>
      <c r="F51" s="618"/>
      <c r="G51" s="1104"/>
      <c r="H51" s="1110"/>
    </row>
    <row r="52" spans="1:8" ht="15">
      <c r="A52" s="1113"/>
      <c r="B52" s="614"/>
      <c r="C52" s="216" t="s">
        <v>263</v>
      </c>
      <c r="D52" s="1107"/>
      <c r="E52" s="1107"/>
      <c r="F52" s="618"/>
      <c r="G52" s="1104"/>
      <c r="H52" s="1110"/>
    </row>
    <row r="53" spans="1:8" ht="15">
      <c r="A53" s="1113"/>
      <c r="B53" s="614"/>
      <c r="C53" s="216" t="s">
        <v>407</v>
      </c>
      <c r="D53" s="1107"/>
      <c r="E53" s="1107"/>
      <c r="F53" s="618"/>
      <c r="G53" s="1104"/>
      <c r="H53" s="1110"/>
    </row>
    <row r="54" spans="1:8" ht="15">
      <c r="A54" s="1113"/>
      <c r="B54" s="614"/>
      <c r="C54" s="216" t="s">
        <v>499</v>
      </c>
      <c r="D54" s="1107"/>
      <c r="E54" s="1107"/>
      <c r="F54" s="618"/>
      <c r="G54" s="1104"/>
      <c r="H54" s="1110"/>
    </row>
    <row r="55" spans="1:8" ht="15.75" thickBot="1">
      <c r="A55" s="1114"/>
      <c r="B55" s="616"/>
      <c r="C55" s="221" t="s">
        <v>500</v>
      </c>
      <c r="D55" s="1108"/>
      <c r="E55" s="1108"/>
      <c r="F55" s="619"/>
      <c r="G55" s="1105"/>
      <c r="H55" s="1111"/>
    </row>
    <row r="56" spans="1:8">
      <c r="A56" s="1115" t="s">
        <v>512</v>
      </c>
      <c r="B56" s="1115"/>
      <c r="C56" s="1115"/>
      <c r="D56" s="1115"/>
      <c r="E56" s="1115"/>
      <c r="F56" s="1117"/>
      <c r="G56" s="1118"/>
      <c r="H56" s="1119"/>
    </row>
    <row r="57" spans="1:8" ht="36" customHeight="1">
      <c r="A57" s="1116"/>
      <c r="B57" s="1116"/>
      <c r="C57" s="1116"/>
      <c r="D57" s="1116"/>
      <c r="E57" s="1116"/>
      <c r="F57" s="1120"/>
      <c r="G57" s="1121"/>
      <c r="H57" s="1122"/>
    </row>
    <row r="58" spans="1:8" ht="13.5" thickBot="1">
      <c r="A58" s="218" t="s">
        <v>409</v>
      </c>
      <c r="B58" s="218" t="s">
        <v>406</v>
      </c>
      <c r="C58" s="219" t="s">
        <v>550</v>
      </c>
      <c r="D58" s="218" t="s">
        <v>405</v>
      </c>
      <c r="E58" s="219" t="s">
        <v>552</v>
      </c>
      <c r="F58" s="218" t="s">
        <v>404</v>
      </c>
      <c r="G58" s="218" t="s">
        <v>408</v>
      </c>
      <c r="H58" s="218" t="s">
        <v>501</v>
      </c>
    </row>
    <row r="59" spans="1:8" ht="15">
      <c r="A59" s="1112"/>
      <c r="B59" s="280"/>
      <c r="C59" s="220" t="s">
        <v>347</v>
      </c>
      <c r="D59" s="1106"/>
      <c r="E59" s="1106"/>
      <c r="F59" s="617"/>
      <c r="G59" s="1103"/>
      <c r="H59" s="1109"/>
    </row>
    <row r="60" spans="1:8" ht="15">
      <c r="A60" s="1113"/>
      <c r="B60" s="614"/>
      <c r="C60" s="216" t="s">
        <v>90</v>
      </c>
      <c r="D60" s="1107"/>
      <c r="E60" s="1107"/>
      <c r="F60" s="618"/>
      <c r="G60" s="1104"/>
      <c r="H60" s="1110"/>
    </row>
    <row r="61" spans="1:8" ht="15">
      <c r="A61" s="1113"/>
      <c r="B61" s="615"/>
      <c r="C61" s="216" t="s">
        <v>91</v>
      </c>
      <c r="D61" s="1107"/>
      <c r="E61" s="1107"/>
      <c r="F61" s="618"/>
      <c r="G61" s="1104"/>
      <c r="H61" s="1110"/>
    </row>
    <row r="62" spans="1:8" s="198" customFormat="1" ht="15">
      <c r="A62" s="1113"/>
      <c r="B62" s="614"/>
      <c r="C62" s="216" t="s">
        <v>98</v>
      </c>
      <c r="D62" s="1107"/>
      <c r="E62" s="1107"/>
      <c r="F62" s="618"/>
      <c r="G62" s="1104"/>
      <c r="H62" s="1110"/>
    </row>
    <row r="63" spans="1:8" ht="15">
      <c r="A63" s="1113"/>
      <c r="B63" s="614"/>
      <c r="C63" s="216" t="s">
        <v>263</v>
      </c>
      <c r="D63" s="1107"/>
      <c r="E63" s="1107"/>
      <c r="F63" s="618"/>
      <c r="G63" s="1104"/>
      <c r="H63" s="1110"/>
    </row>
    <row r="64" spans="1:8" ht="15">
      <c r="A64" s="1113"/>
      <c r="B64" s="614"/>
      <c r="C64" s="216" t="s">
        <v>407</v>
      </c>
      <c r="D64" s="1107"/>
      <c r="E64" s="1107"/>
      <c r="F64" s="618"/>
      <c r="G64" s="1104"/>
      <c r="H64" s="1110"/>
    </row>
    <row r="65" spans="1:8" ht="15">
      <c r="A65" s="1113"/>
      <c r="B65" s="614"/>
      <c r="C65" s="216" t="s">
        <v>499</v>
      </c>
      <c r="D65" s="1107"/>
      <c r="E65" s="1107"/>
      <c r="F65" s="618"/>
      <c r="G65" s="1104"/>
      <c r="H65" s="1110"/>
    </row>
    <row r="66" spans="1:8" ht="15.75" thickBot="1">
      <c r="A66" s="1114"/>
      <c r="B66" s="616"/>
      <c r="C66" s="221" t="s">
        <v>500</v>
      </c>
      <c r="D66" s="1108"/>
      <c r="E66" s="1108"/>
      <c r="F66" s="619"/>
      <c r="G66" s="1105"/>
      <c r="H66" s="1111"/>
    </row>
    <row r="67" spans="1:8" ht="15">
      <c r="A67" s="1112"/>
      <c r="B67" s="280"/>
      <c r="C67" s="220" t="s">
        <v>347</v>
      </c>
      <c r="D67" s="1106"/>
      <c r="E67" s="1106"/>
      <c r="F67" s="617"/>
      <c r="G67" s="1103"/>
      <c r="H67" s="1109"/>
    </row>
    <row r="68" spans="1:8" ht="15">
      <c r="A68" s="1113"/>
      <c r="B68" s="614"/>
      <c r="C68" s="216" t="s">
        <v>90</v>
      </c>
      <c r="D68" s="1107"/>
      <c r="E68" s="1107"/>
      <c r="F68" s="618"/>
      <c r="G68" s="1104"/>
      <c r="H68" s="1110"/>
    </row>
    <row r="69" spans="1:8" ht="15">
      <c r="A69" s="1113"/>
      <c r="B69" s="615"/>
      <c r="C69" s="216" t="s">
        <v>91</v>
      </c>
      <c r="D69" s="1107"/>
      <c r="E69" s="1107"/>
      <c r="F69" s="618"/>
      <c r="G69" s="1104"/>
      <c r="H69" s="1110"/>
    </row>
    <row r="70" spans="1:8" ht="15">
      <c r="A70" s="1113"/>
      <c r="B70" s="614"/>
      <c r="C70" s="216" t="s">
        <v>98</v>
      </c>
      <c r="D70" s="1107"/>
      <c r="E70" s="1107"/>
      <c r="F70" s="618"/>
      <c r="G70" s="1104"/>
      <c r="H70" s="1110"/>
    </row>
    <row r="71" spans="1:8" ht="15">
      <c r="A71" s="1113"/>
      <c r="B71" s="614"/>
      <c r="C71" s="216" t="s">
        <v>263</v>
      </c>
      <c r="D71" s="1107"/>
      <c r="E71" s="1107"/>
      <c r="F71" s="618"/>
      <c r="G71" s="1104"/>
      <c r="H71" s="1110"/>
    </row>
    <row r="72" spans="1:8" ht="15">
      <c r="A72" s="1113"/>
      <c r="B72" s="614"/>
      <c r="C72" s="216" t="s">
        <v>407</v>
      </c>
      <c r="D72" s="1107"/>
      <c r="E72" s="1107"/>
      <c r="F72" s="618"/>
      <c r="G72" s="1104"/>
      <c r="H72" s="1110"/>
    </row>
    <row r="73" spans="1:8" ht="15">
      <c r="A73" s="1113"/>
      <c r="B73" s="614"/>
      <c r="C73" s="216" t="s">
        <v>499</v>
      </c>
      <c r="D73" s="1107"/>
      <c r="E73" s="1107"/>
      <c r="F73" s="618"/>
      <c r="G73" s="1104"/>
      <c r="H73" s="1110"/>
    </row>
    <row r="74" spans="1:8" ht="15.75" thickBot="1">
      <c r="A74" s="1114"/>
      <c r="B74" s="616"/>
      <c r="C74" s="221" t="s">
        <v>500</v>
      </c>
      <c r="D74" s="1108"/>
      <c r="E74" s="1108"/>
      <c r="F74" s="619"/>
      <c r="G74" s="1105"/>
      <c r="H74" s="1111"/>
    </row>
    <row r="75" spans="1:8" ht="15">
      <c r="A75" s="1112"/>
      <c r="B75" s="280"/>
      <c r="C75" s="220" t="s">
        <v>347</v>
      </c>
      <c r="D75" s="1106"/>
      <c r="E75" s="1106"/>
      <c r="F75" s="617"/>
      <c r="G75" s="1103"/>
      <c r="H75" s="1109"/>
    </row>
    <row r="76" spans="1:8" ht="15">
      <c r="A76" s="1113"/>
      <c r="B76" s="614"/>
      <c r="C76" s="216" t="s">
        <v>90</v>
      </c>
      <c r="D76" s="1107"/>
      <c r="E76" s="1107"/>
      <c r="F76" s="618"/>
      <c r="G76" s="1104"/>
      <c r="H76" s="1110"/>
    </row>
    <row r="77" spans="1:8" ht="15">
      <c r="A77" s="1113"/>
      <c r="B77" s="615"/>
      <c r="C77" s="216" t="s">
        <v>91</v>
      </c>
      <c r="D77" s="1107"/>
      <c r="E77" s="1107"/>
      <c r="F77" s="618"/>
      <c r="G77" s="1104"/>
      <c r="H77" s="1110"/>
    </row>
    <row r="78" spans="1:8" ht="15">
      <c r="A78" s="1113"/>
      <c r="B78" s="614"/>
      <c r="C78" s="216" t="s">
        <v>98</v>
      </c>
      <c r="D78" s="1107"/>
      <c r="E78" s="1107"/>
      <c r="F78" s="618"/>
      <c r="G78" s="1104"/>
      <c r="H78" s="1110"/>
    </row>
    <row r="79" spans="1:8" ht="15">
      <c r="A79" s="1113"/>
      <c r="B79" s="614"/>
      <c r="C79" s="216" t="s">
        <v>263</v>
      </c>
      <c r="D79" s="1107"/>
      <c r="E79" s="1107"/>
      <c r="F79" s="618"/>
      <c r="G79" s="1104"/>
      <c r="H79" s="1110"/>
    </row>
    <row r="80" spans="1:8" ht="15">
      <c r="A80" s="1113"/>
      <c r="B80" s="614"/>
      <c r="C80" s="216" t="s">
        <v>407</v>
      </c>
      <c r="D80" s="1107"/>
      <c r="E80" s="1107"/>
      <c r="F80" s="618"/>
      <c r="G80" s="1104"/>
      <c r="H80" s="1110"/>
    </row>
    <row r="81" spans="1:8" ht="15">
      <c r="A81" s="1113"/>
      <c r="B81" s="614"/>
      <c r="C81" s="216" t="s">
        <v>499</v>
      </c>
      <c r="D81" s="1107"/>
      <c r="E81" s="1107"/>
      <c r="F81" s="618"/>
      <c r="G81" s="1104"/>
      <c r="H81" s="1110"/>
    </row>
    <row r="82" spans="1:8" ht="15.75" thickBot="1">
      <c r="A82" s="1114"/>
      <c r="B82" s="616"/>
      <c r="C82" s="221" t="s">
        <v>500</v>
      </c>
      <c r="D82" s="1108"/>
      <c r="E82" s="1108"/>
      <c r="F82" s="619"/>
      <c r="G82" s="1105"/>
      <c r="H82" s="1111"/>
    </row>
    <row r="83" spans="1:8">
      <c r="A83" s="1115" t="s">
        <v>511</v>
      </c>
      <c r="B83" s="1115"/>
      <c r="C83" s="1115"/>
      <c r="D83" s="1115"/>
      <c r="E83" s="1115"/>
      <c r="F83" s="1117"/>
      <c r="G83" s="1118"/>
      <c r="H83" s="1119"/>
    </row>
    <row r="84" spans="1:8" ht="35.25" customHeight="1">
      <c r="A84" s="1116"/>
      <c r="B84" s="1116"/>
      <c r="C84" s="1116"/>
      <c r="D84" s="1116"/>
      <c r="E84" s="1116"/>
      <c r="F84" s="1120"/>
      <c r="G84" s="1121"/>
      <c r="H84" s="1122"/>
    </row>
    <row r="85" spans="1:8" ht="13.5" thickBot="1">
      <c r="A85" s="218" t="s">
        <v>409</v>
      </c>
      <c r="B85" s="218" t="s">
        <v>406</v>
      </c>
      <c r="C85" s="219" t="s">
        <v>550</v>
      </c>
      <c r="D85" s="218" t="s">
        <v>405</v>
      </c>
      <c r="E85" s="219" t="s">
        <v>552</v>
      </c>
      <c r="F85" s="218" t="s">
        <v>404</v>
      </c>
      <c r="G85" s="218" t="s">
        <v>408</v>
      </c>
      <c r="H85" s="218" t="s">
        <v>501</v>
      </c>
    </row>
    <row r="86" spans="1:8" ht="15">
      <c r="A86" s="1112"/>
      <c r="B86" s="280"/>
      <c r="C86" s="220" t="s">
        <v>347</v>
      </c>
      <c r="D86" s="1106"/>
      <c r="E86" s="1106"/>
      <c r="F86" s="617"/>
      <c r="G86" s="1103"/>
      <c r="H86" s="1109"/>
    </row>
    <row r="87" spans="1:8" ht="15">
      <c r="A87" s="1113"/>
      <c r="B87" s="614"/>
      <c r="C87" s="216" t="s">
        <v>90</v>
      </c>
      <c r="D87" s="1107"/>
      <c r="E87" s="1107"/>
      <c r="F87" s="618"/>
      <c r="G87" s="1104"/>
      <c r="H87" s="1110"/>
    </row>
    <row r="88" spans="1:8" ht="15">
      <c r="A88" s="1113"/>
      <c r="B88" s="615"/>
      <c r="C88" s="216" t="s">
        <v>91</v>
      </c>
      <c r="D88" s="1107"/>
      <c r="E88" s="1107"/>
      <c r="F88" s="618"/>
      <c r="G88" s="1104"/>
      <c r="H88" s="1110"/>
    </row>
    <row r="89" spans="1:8" ht="15">
      <c r="A89" s="1113"/>
      <c r="B89" s="614"/>
      <c r="C89" s="216" t="s">
        <v>98</v>
      </c>
      <c r="D89" s="1107"/>
      <c r="E89" s="1107"/>
      <c r="F89" s="618"/>
      <c r="G89" s="1104"/>
      <c r="H89" s="1110"/>
    </row>
    <row r="90" spans="1:8" ht="15">
      <c r="A90" s="1113"/>
      <c r="B90" s="614"/>
      <c r="C90" s="216" t="s">
        <v>263</v>
      </c>
      <c r="D90" s="1107"/>
      <c r="E90" s="1107"/>
      <c r="F90" s="618"/>
      <c r="G90" s="1104"/>
      <c r="H90" s="1110"/>
    </row>
    <row r="91" spans="1:8" ht="15">
      <c r="A91" s="1113"/>
      <c r="B91" s="614"/>
      <c r="C91" s="216" t="s">
        <v>407</v>
      </c>
      <c r="D91" s="1107"/>
      <c r="E91" s="1107"/>
      <c r="F91" s="618"/>
      <c r="G91" s="1104"/>
      <c r="H91" s="1110"/>
    </row>
    <row r="92" spans="1:8" ht="15">
      <c r="A92" s="1113"/>
      <c r="B92" s="614"/>
      <c r="C92" s="216" t="s">
        <v>499</v>
      </c>
      <c r="D92" s="1107"/>
      <c r="E92" s="1107"/>
      <c r="F92" s="618"/>
      <c r="G92" s="1104"/>
      <c r="H92" s="1110"/>
    </row>
    <row r="93" spans="1:8" ht="15.75" thickBot="1">
      <c r="A93" s="1114"/>
      <c r="B93" s="616"/>
      <c r="C93" s="221" t="s">
        <v>500</v>
      </c>
      <c r="D93" s="1108"/>
      <c r="E93" s="1108"/>
      <c r="F93" s="619"/>
      <c r="G93" s="1105"/>
      <c r="H93" s="1111"/>
    </row>
    <row r="94" spans="1:8" ht="15">
      <c r="A94" s="1112"/>
      <c r="B94" s="280"/>
      <c r="C94" s="220" t="s">
        <v>347</v>
      </c>
      <c r="D94" s="1106"/>
      <c r="E94" s="1106"/>
      <c r="F94" s="617"/>
      <c r="G94" s="1103"/>
      <c r="H94" s="1109"/>
    </row>
    <row r="95" spans="1:8" ht="15">
      <c r="A95" s="1113"/>
      <c r="B95" s="614"/>
      <c r="C95" s="216" t="s">
        <v>90</v>
      </c>
      <c r="D95" s="1107"/>
      <c r="E95" s="1107"/>
      <c r="F95" s="618"/>
      <c r="G95" s="1104"/>
      <c r="H95" s="1110"/>
    </row>
    <row r="96" spans="1:8" ht="15">
      <c r="A96" s="1113"/>
      <c r="B96" s="615"/>
      <c r="C96" s="216" t="s">
        <v>91</v>
      </c>
      <c r="D96" s="1107"/>
      <c r="E96" s="1107"/>
      <c r="F96" s="618"/>
      <c r="G96" s="1104"/>
      <c r="H96" s="1110"/>
    </row>
    <row r="97" spans="1:8" ht="15">
      <c r="A97" s="1113"/>
      <c r="B97" s="614"/>
      <c r="C97" s="216" t="s">
        <v>98</v>
      </c>
      <c r="D97" s="1107"/>
      <c r="E97" s="1107"/>
      <c r="F97" s="618"/>
      <c r="G97" s="1104"/>
      <c r="H97" s="1110"/>
    </row>
    <row r="98" spans="1:8" ht="15">
      <c r="A98" s="1113"/>
      <c r="B98" s="614"/>
      <c r="C98" s="216" t="s">
        <v>263</v>
      </c>
      <c r="D98" s="1107"/>
      <c r="E98" s="1107"/>
      <c r="F98" s="618"/>
      <c r="G98" s="1104"/>
      <c r="H98" s="1110"/>
    </row>
    <row r="99" spans="1:8" ht="15">
      <c r="A99" s="1113"/>
      <c r="B99" s="614"/>
      <c r="C99" s="216" t="s">
        <v>407</v>
      </c>
      <c r="D99" s="1107"/>
      <c r="E99" s="1107"/>
      <c r="F99" s="618"/>
      <c r="G99" s="1104"/>
      <c r="H99" s="1110"/>
    </row>
    <row r="100" spans="1:8" ht="15">
      <c r="A100" s="1113"/>
      <c r="B100" s="614"/>
      <c r="C100" s="216" t="s">
        <v>499</v>
      </c>
      <c r="D100" s="1107"/>
      <c r="E100" s="1107"/>
      <c r="F100" s="618"/>
      <c r="G100" s="1104"/>
      <c r="H100" s="1110"/>
    </row>
    <row r="101" spans="1:8" ht="15.75" thickBot="1">
      <c r="A101" s="1114"/>
      <c r="B101" s="616"/>
      <c r="C101" s="221" t="s">
        <v>500</v>
      </c>
      <c r="D101" s="1108"/>
      <c r="E101" s="1108"/>
      <c r="F101" s="619"/>
      <c r="G101" s="1105"/>
      <c r="H101" s="1111"/>
    </row>
    <row r="102" spans="1:8" ht="15">
      <c r="A102" s="1112"/>
      <c r="B102" s="280"/>
      <c r="C102" s="220" t="s">
        <v>347</v>
      </c>
      <c r="D102" s="1106"/>
      <c r="E102" s="1106"/>
      <c r="F102" s="617"/>
      <c r="G102" s="1103"/>
      <c r="H102" s="1109"/>
    </row>
    <row r="103" spans="1:8" ht="15">
      <c r="A103" s="1113"/>
      <c r="B103" s="614"/>
      <c r="C103" s="216" t="s">
        <v>90</v>
      </c>
      <c r="D103" s="1107"/>
      <c r="E103" s="1107"/>
      <c r="F103" s="618"/>
      <c r="G103" s="1104"/>
      <c r="H103" s="1110"/>
    </row>
    <row r="104" spans="1:8" ht="15">
      <c r="A104" s="1113"/>
      <c r="B104" s="615"/>
      <c r="C104" s="216" t="s">
        <v>91</v>
      </c>
      <c r="D104" s="1107"/>
      <c r="E104" s="1107"/>
      <c r="F104" s="618"/>
      <c r="G104" s="1104"/>
      <c r="H104" s="1110"/>
    </row>
    <row r="105" spans="1:8" ht="15">
      <c r="A105" s="1113"/>
      <c r="B105" s="614"/>
      <c r="C105" s="216" t="s">
        <v>98</v>
      </c>
      <c r="D105" s="1107"/>
      <c r="E105" s="1107"/>
      <c r="F105" s="618"/>
      <c r="G105" s="1104"/>
      <c r="H105" s="1110"/>
    </row>
    <row r="106" spans="1:8" ht="15">
      <c r="A106" s="1113"/>
      <c r="B106" s="614"/>
      <c r="C106" s="216" t="s">
        <v>263</v>
      </c>
      <c r="D106" s="1107"/>
      <c r="E106" s="1107"/>
      <c r="F106" s="618"/>
      <c r="G106" s="1104"/>
      <c r="H106" s="1110"/>
    </row>
    <row r="107" spans="1:8" ht="15">
      <c r="A107" s="1113"/>
      <c r="B107" s="614"/>
      <c r="C107" s="216" t="s">
        <v>407</v>
      </c>
      <c r="D107" s="1107"/>
      <c r="E107" s="1107"/>
      <c r="F107" s="618"/>
      <c r="G107" s="1104"/>
      <c r="H107" s="1110"/>
    </row>
    <row r="108" spans="1:8" ht="15">
      <c r="A108" s="1113"/>
      <c r="B108" s="614"/>
      <c r="C108" s="216" t="s">
        <v>499</v>
      </c>
      <c r="D108" s="1107"/>
      <c r="E108" s="1107"/>
      <c r="F108" s="618"/>
      <c r="G108" s="1104"/>
      <c r="H108" s="1110"/>
    </row>
    <row r="109" spans="1:8" ht="15.75" thickBot="1">
      <c r="A109" s="1114"/>
      <c r="B109" s="616"/>
      <c r="C109" s="221" t="s">
        <v>500</v>
      </c>
      <c r="D109" s="1108"/>
      <c r="E109" s="1108"/>
      <c r="F109" s="619"/>
      <c r="G109" s="1105"/>
      <c r="H109" s="1111"/>
    </row>
    <row r="110" spans="1:8">
      <c r="A110" s="1115" t="s">
        <v>510</v>
      </c>
      <c r="B110" s="1115"/>
      <c r="C110" s="1115"/>
      <c r="D110" s="1115"/>
      <c r="E110" s="1115"/>
      <c r="F110" s="1117"/>
      <c r="G110" s="1118"/>
      <c r="H110" s="1119"/>
    </row>
    <row r="111" spans="1:8" ht="35.25" customHeight="1">
      <c r="A111" s="1116"/>
      <c r="B111" s="1116"/>
      <c r="C111" s="1116"/>
      <c r="D111" s="1116"/>
      <c r="E111" s="1116"/>
      <c r="F111" s="1120"/>
      <c r="G111" s="1121"/>
      <c r="H111" s="1122"/>
    </row>
    <row r="112" spans="1:8" ht="13.5" thickBot="1">
      <c r="A112" s="218" t="s">
        <v>409</v>
      </c>
      <c r="B112" s="218" t="s">
        <v>406</v>
      </c>
      <c r="C112" s="219" t="s">
        <v>550</v>
      </c>
      <c r="D112" s="218" t="s">
        <v>405</v>
      </c>
      <c r="E112" s="219" t="s">
        <v>552</v>
      </c>
      <c r="F112" s="218" t="s">
        <v>404</v>
      </c>
      <c r="G112" s="218" t="s">
        <v>408</v>
      </c>
      <c r="H112" s="218" t="s">
        <v>501</v>
      </c>
    </row>
    <row r="113" spans="1:8" ht="15">
      <c r="A113" s="1112"/>
      <c r="B113" s="280"/>
      <c r="C113" s="220" t="s">
        <v>347</v>
      </c>
      <c r="D113" s="1106"/>
      <c r="E113" s="1106"/>
      <c r="F113" s="617"/>
      <c r="G113" s="1103"/>
      <c r="H113" s="1109"/>
    </row>
    <row r="114" spans="1:8" ht="15">
      <c r="A114" s="1113"/>
      <c r="B114" s="614"/>
      <c r="C114" s="216" t="s">
        <v>90</v>
      </c>
      <c r="D114" s="1107"/>
      <c r="E114" s="1107"/>
      <c r="F114" s="618"/>
      <c r="G114" s="1104"/>
      <c r="H114" s="1110"/>
    </row>
    <row r="115" spans="1:8" ht="15">
      <c r="A115" s="1113"/>
      <c r="B115" s="615"/>
      <c r="C115" s="216" t="s">
        <v>91</v>
      </c>
      <c r="D115" s="1107"/>
      <c r="E115" s="1107"/>
      <c r="F115" s="618"/>
      <c r="G115" s="1104"/>
      <c r="H115" s="1110"/>
    </row>
    <row r="116" spans="1:8" ht="15">
      <c r="A116" s="1113"/>
      <c r="B116" s="614"/>
      <c r="C116" s="216" t="s">
        <v>98</v>
      </c>
      <c r="D116" s="1107"/>
      <c r="E116" s="1107"/>
      <c r="F116" s="618"/>
      <c r="G116" s="1104"/>
      <c r="H116" s="1110"/>
    </row>
    <row r="117" spans="1:8" ht="15">
      <c r="A117" s="1113"/>
      <c r="B117" s="614"/>
      <c r="C117" s="216" t="s">
        <v>263</v>
      </c>
      <c r="D117" s="1107"/>
      <c r="E117" s="1107"/>
      <c r="F117" s="618"/>
      <c r="G117" s="1104"/>
      <c r="H117" s="1110"/>
    </row>
    <row r="118" spans="1:8" ht="15">
      <c r="A118" s="1113"/>
      <c r="B118" s="614"/>
      <c r="C118" s="216" t="s">
        <v>407</v>
      </c>
      <c r="D118" s="1107"/>
      <c r="E118" s="1107"/>
      <c r="F118" s="618"/>
      <c r="G118" s="1104"/>
      <c r="H118" s="1110"/>
    </row>
    <row r="119" spans="1:8" ht="15">
      <c r="A119" s="1113"/>
      <c r="B119" s="614"/>
      <c r="C119" s="216" t="s">
        <v>499</v>
      </c>
      <c r="D119" s="1107"/>
      <c r="E119" s="1107"/>
      <c r="F119" s="618"/>
      <c r="G119" s="1104"/>
      <c r="H119" s="1110"/>
    </row>
    <row r="120" spans="1:8" ht="15.75" thickBot="1">
      <c r="A120" s="1114"/>
      <c r="B120" s="616"/>
      <c r="C120" s="221" t="s">
        <v>500</v>
      </c>
      <c r="D120" s="1108"/>
      <c r="E120" s="1108"/>
      <c r="F120" s="619"/>
      <c r="G120" s="1105"/>
      <c r="H120" s="1111"/>
    </row>
    <row r="121" spans="1:8" ht="15">
      <c r="A121" s="1112"/>
      <c r="B121" s="280"/>
      <c r="C121" s="220" t="s">
        <v>347</v>
      </c>
      <c r="D121" s="1106"/>
      <c r="E121" s="1106"/>
      <c r="F121" s="617"/>
      <c r="G121" s="1103"/>
      <c r="H121" s="1109"/>
    </row>
    <row r="122" spans="1:8" ht="15">
      <c r="A122" s="1113"/>
      <c r="B122" s="614"/>
      <c r="C122" s="216" t="s">
        <v>90</v>
      </c>
      <c r="D122" s="1107"/>
      <c r="E122" s="1107"/>
      <c r="F122" s="618"/>
      <c r="G122" s="1104"/>
      <c r="H122" s="1110"/>
    </row>
    <row r="123" spans="1:8" ht="15">
      <c r="A123" s="1113"/>
      <c r="B123" s="615"/>
      <c r="C123" s="216" t="s">
        <v>91</v>
      </c>
      <c r="D123" s="1107"/>
      <c r="E123" s="1107"/>
      <c r="F123" s="618"/>
      <c r="G123" s="1104"/>
      <c r="H123" s="1110"/>
    </row>
    <row r="124" spans="1:8" ht="15">
      <c r="A124" s="1113"/>
      <c r="B124" s="614"/>
      <c r="C124" s="216" t="s">
        <v>98</v>
      </c>
      <c r="D124" s="1107"/>
      <c r="E124" s="1107"/>
      <c r="F124" s="618"/>
      <c r="G124" s="1104"/>
      <c r="H124" s="1110"/>
    </row>
    <row r="125" spans="1:8" ht="15">
      <c r="A125" s="1113"/>
      <c r="B125" s="614"/>
      <c r="C125" s="216" t="s">
        <v>263</v>
      </c>
      <c r="D125" s="1107"/>
      <c r="E125" s="1107"/>
      <c r="F125" s="618"/>
      <c r="G125" s="1104"/>
      <c r="H125" s="1110"/>
    </row>
    <row r="126" spans="1:8" ht="15">
      <c r="A126" s="1113"/>
      <c r="B126" s="614"/>
      <c r="C126" s="216" t="s">
        <v>407</v>
      </c>
      <c r="D126" s="1107"/>
      <c r="E126" s="1107"/>
      <c r="F126" s="618"/>
      <c r="G126" s="1104"/>
      <c r="H126" s="1110"/>
    </row>
    <row r="127" spans="1:8" ht="15">
      <c r="A127" s="1113"/>
      <c r="B127" s="614"/>
      <c r="C127" s="216" t="s">
        <v>499</v>
      </c>
      <c r="D127" s="1107"/>
      <c r="E127" s="1107"/>
      <c r="F127" s="618"/>
      <c r="G127" s="1104"/>
      <c r="H127" s="1110"/>
    </row>
    <row r="128" spans="1:8" ht="15.75" thickBot="1">
      <c r="A128" s="1114"/>
      <c r="B128" s="616"/>
      <c r="C128" s="221" t="s">
        <v>500</v>
      </c>
      <c r="D128" s="1108"/>
      <c r="E128" s="1108"/>
      <c r="F128" s="619"/>
      <c r="G128" s="1105"/>
      <c r="H128" s="1111"/>
    </row>
    <row r="129" spans="1:8" ht="15">
      <c r="A129" s="1112"/>
      <c r="B129" s="280"/>
      <c r="C129" s="220" t="s">
        <v>347</v>
      </c>
      <c r="D129" s="1106"/>
      <c r="E129" s="1106"/>
      <c r="F129" s="617"/>
      <c r="G129" s="1103"/>
      <c r="H129" s="1109"/>
    </row>
    <row r="130" spans="1:8" ht="15">
      <c r="A130" s="1113"/>
      <c r="B130" s="614"/>
      <c r="C130" s="216" t="s">
        <v>90</v>
      </c>
      <c r="D130" s="1107"/>
      <c r="E130" s="1107"/>
      <c r="F130" s="618"/>
      <c r="G130" s="1104"/>
      <c r="H130" s="1110"/>
    </row>
    <row r="131" spans="1:8" ht="15">
      <c r="A131" s="1113"/>
      <c r="B131" s="615"/>
      <c r="C131" s="216" t="s">
        <v>91</v>
      </c>
      <c r="D131" s="1107"/>
      <c r="E131" s="1107"/>
      <c r="F131" s="618"/>
      <c r="G131" s="1104"/>
      <c r="H131" s="1110"/>
    </row>
    <row r="132" spans="1:8" ht="15">
      <c r="A132" s="1113"/>
      <c r="B132" s="614"/>
      <c r="C132" s="216" t="s">
        <v>98</v>
      </c>
      <c r="D132" s="1107"/>
      <c r="E132" s="1107"/>
      <c r="F132" s="618"/>
      <c r="G132" s="1104"/>
      <c r="H132" s="1110"/>
    </row>
    <row r="133" spans="1:8" ht="15">
      <c r="A133" s="1113"/>
      <c r="B133" s="614"/>
      <c r="C133" s="216" t="s">
        <v>263</v>
      </c>
      <c r="D133" s="1107"/>
      <c r="E133" s="1107"/>
      <c r="F133" s="618"/>
      <c r="G133" s="1104"/>
      <c r="H133" s="1110"/>
    </row>
    <row r="134" spans="1:8" ht="15">
      <c r="A134" s="1113"/>
      <c r="B134" s="614"/>
      <c r="C134" s="216" t="s">
        <v>407</v>
      </c>
      <c r="D134" s="1107"/>
      <c r="E134" s="1107"/>
      <c r="F134" s="618"/>
      <c r="G134" s="1104"/>
      <c r="H134" s="1110"/>
    </row>
    <row r="135" spans="1:8" ht="15">
      <c r="A135" s="1113"/>
      <c r="B135" s="614"/>
      <c r="C135" s="216" t="s">
        <v>499</v>
      </c>
      <c r="D135" s="1107"/>
      <c r="E135" s="1107"/>
      <c r="F135" s="618"/>
      <c r="G135" s="1104"/>
      <c r="H135" s="1110"/>
    </row>
    <row r="136" spans="1:8" ht="15.75" thickBot="1">
      <c r="A136" s="1114"/>
      <c r="B136" s="616"/>
      <c r="C136" s="221" t="s">
        <v>500</v>
      </c>
      <c r="D136" s="1108"/>
      <c r="E136" s="1108"/>
      <c r="F136" s="619"/>
      <c r="G136" s="1105"/>
      <c r="H136" s="1111"/>
    </row>
    <row r="137" spans="1:8">
      <c r="A137" s="1115" t="s">
        <v>517</v>
      </c>
      <c r="B137" s="1115"/>
      <c r="C137" s="1115"/>
      <c r="D137" s="1115"/>
      <c r="E137" s="1115"/>
      <c r="F137" s="1117"/>
      <c r="G137" s="1118"/>
      <c r="H137" s="1119"/>
    </row>
    <row r="138" spans="1:8" ht="36.75" customHeight="1">
      <c r="A138" s="1116"/>
      <c r="B138" s="1116"/>
      <c r="C138" s="1116"/>
      <c r="D138" s="1116"/>
      <c r="E138" s="1116"/>
      <c r="F138" s="1120"/>
      <c r="G138" s="1121"/>
      <c r="H138" s="1122"/>
    </row>
    <row r="139" spans="1:8" ht="13.5" thickBot="1">
      <c r="A139" s="218" t="s">
        <v>409</v>
      </c>
      <c r="B139" s="218" t="s">
        <v>406</v>
      </c>
      <c r="C139" s="219" t="s">
        <v>550</v>
      </c>
      <c r="D139" s="218" t="s">
        <v>405</v>
      </c>
      <c r="E139" s="219" t="s">
        <v>552</v>
      </c>
      <c r="F139" s="218" t="s">
        <v>404</v>
      </c>
      <c r="G139" s="218" t="s">
        <v>408</v>
      </c>
      <c r="H139" s="218" t="s">
        <v>501</v>
      </c>
    </row>
    <row r="140" spans="1:8" ht="15">
      <c r="A140" s="1112"/>
      <c r="B140" s="280"/>
      <c r="C140" s="220" t="s">
        <v>347</v>
      </c>
      <c r="D140" s="1106"/>
      <c r="E140" s="1106"/>
      <c r="F140" s="617"/>
      <c r="G140" s="1103"/>
      <c r="H140" s="1109"/>
    </row>
    <row r="141" spans="1:8" ht="15">
      <c r="A141" s="1113"/>
      <c r="B141" s="614"/>
      <c r="C141" s="216" t="s">
        <v>90</v>
      </c>
      <c r="D141" s="1107"/>
      <c r="E141" s="1107"/>
      <c r="F141" s="618"/>
      <c r="G141" s="1104"/>
      <c r="H141" s="1110"/>
    </row>
    <row r="142" spans="1:8" ht="15">
      <c r="A142" s="1113"/>
      <c r="B142" s="615"/>
      <c r="C142" s="216" t="s">
        <v>91</v>
      </c>
      <c r="D142" s="1107"/>
      <c r="E142" s="1107"/>
      <c r="F142" s="618"/>
      <c r="G142" s="1104"/>
      <c r="H142" s="1110"/>
    </row>
    <row r="143" spans="1:8" ht="15">
      <c r="A143" s="1113"/>
      <c r="B143" s="614"/>
      <c r="C143" s="216" t="s">
        <v>98</v>
      </c>
      <c r="D143" s="1107"/>
      <c r="E143" s="1107"/>
      <c r="F143" s="618"/>
      <c r="G143" s="1104"/>
      <c r="H143" s="1110"/>
    </row>
    <row r="144" spans="1:8" ht="15">
      <c r="A144" s="1113"/>
      <c r="B144" s="614"/>
      <c r="C144" s="216" t="s">
        <v>263</v>
      </c>
      <c r="D144" s="1107"/>
      <c r="E144" s="1107"/>
      <c r="F144" s="618"/>
      <c r="G144" s="1104"/>
      <c r="H144" s="1110"/>
    </row>
    <row r="145" spans="1:8" ht="15">
      <c r="A145" s="1113"/>
      <c r="B145" s="614"/>
      <c r="C145" s="216" t="s">
        <v>407</v>
      </c>
      <c r="D145" s="1107"/>
      <c r="E145" s="1107"/>
      <c r="F145" s="618"/>
      <c r="G145" s="1104"/>
      <c r="H145" s="1110"/>
    </row>
    <row r="146" spans="1:8" ht="15">
      <c r="A146" s="1113"/>
      <c r="B146" s="614"/>
      <c r="C146" s="216" t="s">
        <v>499</v>
      </c>
      <c r="D146" s="1107"/>
      <c r="E146" s="1107"/>
      <c r="F146" s="618"/>
      <c r="G146" s="1104"/>
      <c r="H146" s="1110"/>
    </row>
    <row r="147" spans="1:8" ht="15.75" thickBot="1">
      <c r="A147" s="1114"/>
      <c r="B147" s="616"/>
      <c r="C147" s="221" t="s">
        <v>500</v>
      </c>
      <c r="D147" s="1108"/>
      <c r="E147" s="1108"/>
      <c r="F147" s="619"/>
      <c r="G147" s="1105"/>
      <c r="H147" s="1111"/>
    </row>
    <row r="148" spans="1:8" ht="15">
      <c r="A148" s="1112"/>
      <c r="B148" s="280"/>
      <c r="C148" s="220" t="s">
        <v>347</v>
      </c>
      <c r="D148" s="1106"/>
      <c r="E148" s="1106"/>
      <c r="F148" s="617"/>
      <c r="G148" s="1103"/>
      <c r="H148" s="1109"/>
    </row>
    <row r="149" spans="1:8" ht="15">
      <c r="A149" s="1113"/>
      <c r="B149" s="614"/>
      <c r="C149" s="216" t="s">
        <v>90</v>
      </c>
      <c r="D149" s="1107"/>
      <c r="E149" s="1107"/>
      <c r="F149" s="618"/>
      <c r="G149" s="1104"/>
      <c r="H149" s="1110"/>
    </row>
    <row r="150" spans="1:8" ht="15">
      <c r="A150" s="1113"/>
      <c r="B150" s="615"/>
      <c r="C150" s="216" t="s">
        <v>91</v>
      </c>
      <c r="D150" s="1107"/>
      <c r="E150" s="1107"/>
      <c r="F150" s="618"/>
      <c r="G150" s="1104"/>
      <c r="H150" s="1110"/>
    </row>
    <row r="151" spans="1:8" ht="15">
      <c r="A151" s="1113"/>
      <c r="B151" s="614"/>
      <c r="C151" s="216" t="s">
        <v>98</v>
      </c>
      <c r="D151" s="1107"/>
      <c r="E151" s="1107"/>
      <c r="F151" s="618"/>
      <c r="G151" s="1104"/>
      <c r="H151" s="1110"/>
    </row>
    <row r="152" spans="1:8" ht="15">
      <c r="A152" s="1113"/>
      <c r="B152" s="614"/>
      <c r="C152" s="216" t="s">
        <v>263</v>
      </c>
      <c r="D152" s="1107"/>
      <c r="E152" s="1107"/>
      <c r="F152" s="618"/>
      <c r="G152" s="1104"/>
      <c r="H152" s="1110"/>
    </row>
    <row r="153" spans="1:8" ht="15">
      <c r="A153" s="1113"/>
      <c r="B153" s="614"/>
      <c r="C153" s="216" t="s">
        <v>407</v>
      </c>
      <c r="D153" s="1107"/>
      <c r="E153" s="1107"/>
      <c r="F153" s="618"/>
      <c r="G153" s="1104"/>
      <c r="H153" s="1110"/>
    </row>
    <row r="154" spans="1:8" ht="15">
      <c r="A154" s="1113"/>
      <c r="B154" s="614"/>
      <c r="C154" s="216" t="s">
        <v>499</v>
      </c>
      <c r="D154" s="1107"/>
      <c r="E154" s="1107"/>
      <c r="F154" s="618"/>
      <c r="G154" s="1104"/>
      <c r="H154" s="1110"/>
    </row>
    <row r="155" spans="1:8" ht="15.75" thickBot="1">
      <c r="A155" s="1114"/>
      <c r="B155" s="616"/>
      <c r="C155" s="221" t="s">
        <v>500</v>
      </c>
      <c r="D155" s="1108"/>
      <c r="E155" s="1108"/>
      <c r="F155" s="619"/>
      <c r="G155" s="1105"/>
      <c r="H155" s="1111"/>
    </row>
    <row r="156" spans="1:8" ht="15">
      <c r="A156" s="1112"/>
      <c r="B156" s="280"/>
      <c r="C156" s="220" t="s">
        <v>347</v>
      </c>
      <c r="D156" s="1106"/>
      <c r="E156" s="1106"/>
      <c r="F156" s="617"/>
      <c r="G156" s="1103"/>
      <c r="H156" s="1109"/>
    </row>
    <row r="157" spans="1:8" ht="15">
      <c r="A157" s="1113"/>
      <c r="B157" s="614"/>
      <c r="C157" s="216" t="s">
        <v>90</v>
      </c>
      <c r="D157" s="1107"/>
      <c r="E157" s="1107"/>
      <c r="F157" s="618"/>
      <c r="G157" s="1104"/>
      <c r="H157" s="1110"/>
    </row>
    <row r="158" spans="1:8" ht="15">
      <c r="A158" s="1113"/>
      <c r="B158" s="615"/>
      <c r="C158" s="216" t="s">
        <v>91</v>
      </c>
      <c r="D158" s="1107"/>
      <c r="E158" s="1107"/>
      <c r="F158" s="618"/>
      <c r="G158" s="1104"/>
      <c r="H158" s="1110"/>
    </row>
    <row r="159" spans="1:8" ht="15">
      <c r="A159" s="1113"/>
      <c r="B159" s="614"/>
      <c r="C159" s="216" t="s">
        <v>98</v>
      </c>
      <c r="D159" s="1107"/>
      <c r="E159" s="1107"/>
      <c r="F159" s="618"/>
      <c r="G159" s="1104"/>
      <c r="H159" s="1110"/>
    </row>
    <row r="160" spans="1:8" ht="15">
      <c r="A160" s="1113"/>
      <c r="B160" s="614"/>
      <c r="C160" s="216" t="s">
        <v>263</v>
      </c>
      <c r="D160" s="1107"/>
      <c r="E160" s="1107"/>
      <c r="F160" s="618"/>
      <c r="G160" s="1104"/>
      <c r="H160" s="1110"/>
    </row>
    <row r="161" spans="1:8" ht="15">
      <c r="A161" s="1113"/>
      <c r="B161" s="614"/>
      <c r="C161" s="216" t="s">
        <v>407</v>
      </c>
      <c r="D161" s="1107"/>
      <c r="E161" s="1107"/>
      <c r="F161" s="618"/>
      <c r="G161" s="1104"/>
      <c r="H161" s="1110"/>
    </row>
    <row r="162" spans="1:8" ht="15">
      <c r="A162" s="1113"/>
      <c r="B162" s="614"/>
      <c r="C162" s="216" t="s">
        <v>499</v>
      </c>
      <c r="D162" s="1107"/>
      <c r="E162" s="1107"/>
      <c r="F162" s="618"/>
      <c r="G162" s="1104"/>
      <c r="H162" s="1110"/>
    </row>
    <row r="163" spans="1:8" ht="15.75" thickBot="1">
      <c r="A163" s="1114"/>
      <c r="B163" s="616"/>
      <c r="C163" s="221" t="s">
        <v>500</v>
      </c>
      <c r="D163" s="1108"/>
      <c r="E163" s="1108"/>
      <c r="F163" s="619"/>
      <c r="G163" s="1105"/>
      <c r="H163" s="1111"/>
    </row>
  </sheetData>
  <sheetProtection algorithmName="SHA-512" hashValue="p4WhqtWcGrtzLrn0/LSmPCR9qsdzfM5jmV4PXHwb6iarQiUkTErPPa6uKdCaWaxqONRVeAQR37whZLPs1DWXfA==" saltValue="DxI9X+KDufpHJNRLbpYXbw==" spinCount="100000" sheet="1" objects="1" scenarios="1"/>
  <mergeCells count="164">
    <mergeCell ref="H23:H24"/>
    <mergeCell ref="H25:H26"/>
    <mergeCell ref="F2:H3"/>
    <mergeCell ref="G13:G20"/>
    <mergeCell ref="D5:D12"/>
    <mergeCell ref="H27:H28"/>
    <mergeCell ref="H32:H33"/>
    <mergeCell ref="A1:E1"/>
    <mergeCell ref="G1:H1"/>
    <mergeCell ref="H5:H6"/>
    <mergeCell ref="H7:H8"/>
    <mergeCell ref="H11:H12"/>
    <mergeCell ref="H9:H10"/>
    <mergeCell ref="H13:H14"/>
    <mergeCell ref="H15:H16"/>
    <mergeCell ref="H17:H18"/>
    <mergeCell ref="A13:A20"/>
    <mergeCell ref="H19:H20"/>
    <mergeCell ref="A21:A28"/>
    <mergeCell ref="G5:G12"/>
    <mergeCell ref="A94:A101"/>
    <mergeCell ref="A102:A109"/>
    <mergeCell ref="A2:E2"/>
    <mergeCell ref="A3:E3"/>
    <mergeCell ref="E5:E12"/>
    <mergeCell ref="D13:D20"/>
    <mergeCell ref="E13:E20"/>
    <mergeCell ref="D21:D28"/>
    <mergeCell ref="E21:E28"/>
    <mergeCell ref="D32:D39"/>
    <mergeCell ref="D48:D55"/>
    <mergeCell ref="A56:E56"/>
    <mergeCell ref="A57:E57"/>
    <mergeCell ref="A48:A55"/>
    <mergeCell ref="A59:A66"/>
    <mergeCell ref="A67:A74"/>
    <mergeCell ref="A75:A82"/>
    <mergeCell ref="A86:A93"/>
    <mergeCell ref="D67:D74"/>
    <mergeCell ref="A5:A12"/>
    <mergeCell ref="E67:E74"/>
    <mergeCell ref="D59:D66"/>
    <mergeCell ref="E59:E66"/>
    <mergeCell ref="G59:G66"/>
    <mergeCell ref="G67:G74"/>
    <mergeCell ref="A29:E29"/>
    <mergeCell ref="A30:E30"/>
    <mergeCell ref="E32:E39"/>
    <mergeCell ref="E48:E55"/>
    <mergeCell ref="D40:D47"/>
    <mergeCell ref="A40:A47"/>
    <mergeCell ref="A32:A39"/>
    <mergeCell ref="E40:E47"/>
    <mergeCell ref="E121:E128"/>
    <mergeCell ref="A121:A128"/>
    <mergeCell ref="A110:E110"/>
    <mergeCell ref="A111:E111"/>
    <mergeCell ref="A113:A120"/>
    <mergeCell ref="D113:D120"/>
    <mergeCell ref="E113:E120"/>
    <mergeCell ref="D75:D82"/>
    <mergeCell ref="E75:E82"/>
    <mergeCell ref="D94:D101"/>
    <mergeCell ref="E94:E101"/>
    <mergeCell ref="A83:E83"/>
    <mergeCell ref="A84:E84"/>
    <mergeCell ref="D86:D93"/>
    <mergeCell ref="E86:E93"/>
    <mergeCell ref="H40:H41"/>
    <mergeCell ref="H42:H43"/>
    <mergeCell ref="H44:H45"/>
    <mergeCell ref="H46:H47"/>
    <mergeCell ref="F29:H30"/>
    <mergeCell ref="G21:G28"/>
    <mergeCell ref="G32:G39"/>
    <mergeCell ref="G40:G47"/>
    <mergeCell ref="H69:H70"/>
    <mergeCell ref="H48:H49"/>
    <mergeCell ref="H50:H51"/>
    <mergeCell ref="H52:H53"/>
    <mergeCell ref="H54:H55"/>
    <mergeCell ref="H59:H60"/>
    <mergeCell ref="H61:H62"/>
    <mergeCell ref="H63:H64"/>
    <mergeCell ref="H65:H66"/>
    <mergeCell ref="H67:H68"/>
    <mergeCell ref="F56:H57"/>
    <mergeCell ref="G48:G55"/>
    <mergeCell ref="H34:H35"/>
    <mergeCell ref="H36:H37"/>
    <mergeCell ref="H38:H39"/>
    <mergeCell ref="H21:H22"/>
    <mergeCell ref="H71:H72"/>
    <mergeCell ref="H73:H74"/>
    <mergeCell ref="H75:H76"/>
    <mergeCell ref="H77:H78"/>
    <mergeCell ref="H79:H80"/>
    <mergeCell ref="H81:H82"/>
    <mergeCell ref="H86:H87"/>
    <mergeCell ref="H88:H89"/>
    <mergeCell ref="F83:H84"/>
    <mergeCell ref="G75:G82"/>
    <mergeCell ref="H129:H130"/>
    <mergeCell ref="H131:H132"/>
    <mergeCell ref="H96:H97"/>
    <mergeCell ref="H98:H99"/>
    <mergeCell ref="H100:H101"/>
    <mergeCell ref="G86:G93"/>
    <mergeCell ref="G94:G101"/>
    <mergeCell ref="G102:G109"/>
    <mergeCell ref="G113:G120"/>
    <mergeCell ref="G121:G128"/>
    <mergeCell ref="G129:G136"/>
    <mergeCell ref="H90:H91"/>
    <mergeCell ref="H92:H93"/>
    <mergeCell ref="H94:H95"/>
    <mergeCell ref="A137:E137"/>
    <mergeCell ref="A138:E138"/>
    <mergeCell ref="F137:H138"/>
    <mergeCell ref="H102:H103"/>
    <mergeCell ref="H104:H105"/>
    <mergeCell ref="H106:H107"/>
    <mergeCell ref="H108:H109"/>
    <mergeCell ref="H113:H114"/>
    <mergeCell ref="H115:H116"/>
    <mergeCell ref="H117:H118"/>
    <mergeCell ref="H119:H120"/>
    <mergeCell ref="H121:H122"/>
    <mergeCell ref="F110:H111"/>
    <mergeCell ref="D129:D136"/>
    <mergeCell ref="E129:E136"/>
    <mergeCell ref="D102:D109"/>
    <mergeCell ref="E102:E109"/>
    <mergeCell ref="A129:A136"/>
    <mergeCell ref="D121:D128"/>
    <mergeCell ref="H133:H134"/>
    <mergeCell ref="H135:H136"/>
    <mergeCell ref="H123:H124"/>
    <mergeCell ref="H125:H126"/>
    <mergeCell ref="H127:H128"/>
    <mergeCell ref="G140:G147"/>
    <mergeCell ref="G148:G155"/>
    <mergeCell ref="G156:G163"/>
    <mergeCell ref="E156:E163"/>
    <mergeCell ref="H156:H157"/>
    <mergeCell ref="H158:H159"/>
    <mergeCell ref="H160:H161"/>
    <mergeCell ref="H162:H163"/>
    <mergeCell ref="A156:A163"/>
    <mergeCell ref="D156:D163"/>
    <mergeCell ref="A140:A147"/>
    <mergeCell ref="D140:D147"/>
    <mergeCell ref="E140:E147"/>
    <mergeCell ref="H140:H141"/>
    <mergeCell ref="H142:H143"/>
    <mergeCell ref="H144:H145"/>
    <mergeCell ref="H146:H147"/>
    <mergeCell ref="A148:A155"/>
    <mergeCell ref="D148:D155"/>
    <mergeCell ref="E148:E155"/>
    <mergeCell ref="H148:H149"/>
    <mergeCell ref="H150:H151"/>
    <mergeCell ref="H152:H153"/>
    <mergeCell ref="H154:H155"/>
  </mergeCells>
  <pageMargins left="0.7" right="0.7"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250"/>
  <sheetViews>
    <sheetView showGridLines="0" zoomScale="80" zoomScaleNormal="80" workbookViewId="0">
      <pane ySplit="1" topLeftCell="A2" activePane="bottomLeft" state="frozen"/>
      <selection pane="bottomLeft" activeCell="D7" sqref="D7:D12"/>
    </sheetView>
  </sheetViews>
  <sheetFormatPr defaultRowHeight="12" customHeight="1"/>
  <cols>
    <col min="1" max="1" width="2.28515625" style="12" customWidth="1"/>
    <col min="2" max="2" width="30.7109375" style="12" customWidth="1"/>
    <col min="3" max="3" width="9.140625" style="12" customWidth="1"/>
    <col min="4" max="4" width="30.85546875" style="12" customWidth="1"/>
    <col min="5" max="5" width="9.140625" style="12" customWidth="1"/>
    <col min="6" max="6" width="33.85546875" style="638" customWidth="1"/>
    <col min="7" max="7" width="9.140625" style="12" customWidth="1"/>
    <col min="8" max="16384" width="9.140625" style="12"/>
  </cols>
  <sheetData>
    <row r="1" spans="1:7" s="623" customFormat="1" ht="19.5" thickBot="1">
      <c r="B1" s="214"/>
      <c r="C1" s="622"/>
      <c r="D1" s="214"/>
      <c r="E1" s="622"/>
      <c r="F1" s="620"/>
    </row>
    <row r="2" spans="1:7" ht="12" customHeight="1">
      <c r="A2" s="667"/>
      <c r="B2" s="624"/>
      <c r="C2" s="624"/>
      <c r="D2" s="624"/>
      <c r="E2" s="624"/>
      <c r="F2" s="625"/>
      <c r="G2" s="626"/>
    </row>
    <row r="3" spans="1:7" ht="37.5">
      <c r="A3" s="633"/>
      <c r="B3" s="665" t="s">
        <v>507</v>
      </c>
      <c r="C3" s="627"/>
      <c r="D3" s="222" t="s">
        <v>508</v>
      </c>
      <c r="E3" s="627"/>
      <c r="F3" s="621" t="s">
        <v>509</v>
      </c>
      <c r="G3" s="628"/>
    </row>
    <row r="4" spans="1:7" ht="12" customHeight="1" thickBot="1">
      <c r="A4" s="633"/>
      <c r="B4" s="629"/>
      <c r="C4" s="629"/>
      <c r="D4" s="630"/>
      <c r="E4" s="630"/>
      <c r="F4" s="631"/>
      <c r="G4" s="628"/>
    </row>
    <row r="5" spans="1:7" ht="12" customHeight="1">
      <c r="A5" s="633"/>
      <c r="B5" s="629"/>
      <c r="C5" s="629"/>
      <c r="D5" s="629"/>
      <c r="E5" s="629"/>
      <c r="F5" s="1132">
        <f>'Community Conversations'!$H$5</f>
        <v>0</v>
      </c>
      <c r="G5" s="628"/>
    </row>
    <row r="6" spans="1:7" ht="12" customHeight="1" thickBot="1">
      <c r="A6" s="633"/>
      <c r="B6" s="629"/>
      <c r="C6" s="629"/>
      <c r="D6" s="630"/>
      <c r="E6" s="629"/>
      <c r="F6" s="1134"/>
      <c r="G6" s="628"/>
    </row>
    <row r="7" spans="1:7" ht="12" customHeight="1">
      <c r="A7" s="633"/>
      <c r="B7" s="629"/>
      <c r="C7" s="629"/>
      <c r="D7" s="1132">
        <f>'Community Conversations'!$A$5</f>
        <v>0</v>
      </c>
      <c r="E7" s="629"/>
      <c r="F7" s="1132">
        <f>'Community Conversations'!$H$7</f>
        <v>0</v>
      </c>
      <c r="G7" s="628"/>
    </row>
    <row r="8" spans="1:7" ht="12" customHeight="1" thickBot="1">
      <c r="A8" s="633"/>
      <c r="B8" s="629"/>
      <c r="C8" s="629"/>
      <c r="D8" s="1133"/>
      <c r="E8" s="629"/>
      <c r="F8" s="1134"/>
      <c r="G8" s="628"/>
    </row>
    <row r="9" spans="1:7" ht="12" customHeight="1" thickBot="1">
      <c r="A9" s="633"/>
      <c r="B9" s="629"/>
      <c r="C9" s="629"/>
      <c r="D9" s="1133"/>
      <c r="E9" s="629"/>
      <c r="F9" s="651"/>
      <c r="G9" s="628"/>
    </row>
    <row r="10" spans="1:7" ht="12" customHeight="1">
      <c r="A10" s="633"/>
      <c r="B10" s="629"/>
      <c r="C10" s="629"/>
      <c r="D10" s="1133"/>
      <c r="E10" s="629"/>
      <c r="F10" s="1132">
        <f>'Community Conversations'!$H$9</f>
        <v>0</v>
      </c>
      <c r="G10" s="628"/>
    </row>
    <row r="11" spans="1:7" ht="12" customHeight="1" thickBot="1">
      <c r="A11" s="633"/>
      <c r="B11" s="629"/>
      <c r="C11" s="629"/>
      <c r="D11" s="1133"/>
      <c r="E11" s="629"/>
      <c r="F11" s="1134"/>
      <c r="G11" s="628"/>
    </row>
    <row r="12" spans="1:7" ht="12" customHeight="1" thickBot="1">
      <c r="A12" s="633"/>
      <c r="B12" s="629"/>
      <c r="C12" s="629"/>
      <c r="D12" s="1134"/>
      <c r="E12" s="629"/>
      <c r="F12" s="1132">
        <f>'Community Conversations'!$H$11</f>
        <v>0</v>
      </c>
      <c r="G12" s="628"/>
    </row>
    <row r="13" spans="1:7" ht="12" customHeight="1" thickBot="1">
      <c r="A13" s="633"/>
      <c r="B13" s="652"/>
      <c r="C13" s="629"/>
      <c r="D13" s="630"/>
      <c r="E13" s="629"/>
      <c r="F13" s="1134"/>
      <c r="G13" s="628"/>
    </row>
    <row r="14" spans="1:7" ht="15.75" customHeight="1">
      <c r="A14" s="633"/>
      <c r="B14" s="666" t="s">
        <v>502</v>
      </c>
      <c r="C14" s="629"/>
      <c r="D14" s="629"/>
      <c r="E14" s="629"/>
      <c r="F14" s="751"/>
      <c r="G14" s="628"/>
    </row>
    <row r="15" spans="1:7" ht="12" customHeight="1" thickBot="1">
      <c r="A15" s="633"/>
      <c r="B15" s="629"/>
      <c r="C15" s="629"/>
      <c r="D15" s="630"/>
      <c r="E15" s="629"/>
      <c r="F15" s="751"/>
      <c r="G15" s="628"/>
    </row>
    <row r="16" spans="1:7" ht="12" customHeight="1">
      <c r="A16" s="669"/>
      <c r="B16" s="1135">
        <f>'Community Conversations'!$A$3</f>
        <v>0</v>
      </c>
      <c r="C16" s="629"/>
      <c r="D16" s="630"/>
      <c r="E16" s="629"/>
      <c r="F16" s="751"/>
      <c r="G16" s="628"/>
    </row>
    <row r="17" spans="1:7" ht="12" customHeight="1">
      <c r="A17" s="669"/>
      <c r="B17" s="1136"/>
      <c r="C17" s="629"/>
      <c r="D17" s="630"/>
      <c r="E17" s="629"/>
      <c r="F17" s="751"/>
      <c r="G17" s="628"/>
    </row>
    <row r="18" spans="1:7" ht="12" customHeight="1" thickBot="1">
      <c r="A18" s="669"/>
      <c r="B18" s="1136"/>
      <c r="C18" s="629"/>
      <c r="D18" s="630"/>
      <c r="E18" s="629"/>
      <c r="F18" s="751"/>
      <c r="G18" s="628"/>
    </row>
    <row r="19" spans="1:7" ht="12" customHeight="1" thickBot="1">
      <c r="A19" s="669"/>
      <c r="B19" s="1136"/>
      <c r="C19" s="629"/>
      <c r="D19" s="630"/>
      <c r="E19" s="629"/>
      <c r="F19" s="1132">
        <f>'Community Conversations'!H13</f>
        <v>0</v>
      </c>
      <c r="G19" s="628"/>
    </row>
    <row r="20" spans="1:7" ht="12" customHeight="1" thickBot="1">
      <c r="A20" s="669"/>
      <c r="B20" s="1136"/>
      <c r="C20" s="629"/>
      <c r="D20" s="1132">
        <f>'Community Conversations'!$A$13</f>
        <v>0</v>
      </c>
      <c r="E20" s="629"/>
      <c r="F20" s="1134"/>
      <c r="G20" s="628"/>
    </row>
    <row r="21" spans="1:7" ht="12" customHeight="1">
      <c r="A21" s="669"/>
      <c r="B21" s="1136"/>
      <c r="C21" s="629"/>
      <c r="D21" s="1133"/>
      <c r="E21" s="629"/>
      <c r="F21" s="1132">
        <f>'Community Conversations'!H15</f>
        <v>0</v>
      </c>
      <c r="G21" s="628"/>
    </row>
    <row r="22" spans="1:7" ht="12" customHeight="1" thickBot="1">
      <c r="A22" s="669"/>
      <c r="B22" s="1136"/>
      <c r="C22" s="629"/>
      <c r="D22" s="1133"/>
      <c r="E22" s="629"/>
      <c r="F22" s="1134"/>
      <c r="G22" s="628"/>
    </row>
    <row r="23" spans="1:7" ht="12" customHeight="1" thickBot="1">
      <c r="A23" s="669"/>
      <c r="B23" s="1136"/>
      <c r="C23" s="629"/>
      <c r="D23" s="1133"/>
      <c r="E23" s="629"/>
      <c r="F23" s="651"/>
      <c r="G23" s="628"/>
    </row>
    <row r="24" spans="1:7" ht="12" customHeight="1">
      <c r="A24" s="669"/>
      <c r="B24" s="1136"/>
      <c r="C24" s="629"/>
      <c r="D24" s="1133"/>
      <c r="E24" s="629"/>
      <c r="F24" s="1132">
        <f>'Community Conversations'!H17</f>
        <v>0</v>
      </c>
      <c r="G24" s="628"/>
    </row>
    <row r="25" spans="1:7" ht="12" customHeight="1" thickBot="1">
      <c r="A25" s="669"/>
      <c r="B25" s="1136"/>
      <c r="C25" s="629"/>
      <c r="D25" s="1134"/>
      <c r="E25" s="629"/>
      <c r="F25" s="1134"/>
      <c r="G25" s="628"/>
    </row>
    <row r="26" spans="1:7" ht="12" customHeight="1">
      <c r="A26" s="669"/>
      <c r="B26" s="1136"/>
      <c r="C26" s="629"/>
      <c r="D26" s="630"/>
      <c r="E26" s="629"/>
      <c r="F26" s="1132">
        <f>'Community Conversations'!H19</f>
        <v>0</v>
      </c>
      <c r="G26" s="628"/>
    </row>
    <row r="27" spans="1:7" ht="12" customHeight="1" thickBot="1">
      <c r="A27" s="669"/>
      <c r="B27" s="1136"/>
      <c r="C27" s="629"/>
      <c r="D27" s="630"/>
      <c r="E27" s="629"/>
      <c r="F27" s="1134"/>
      <c r="G27" s="628"/>
    </row>
    <row r="28" spans="1:7" ht="12" customHeight="1">
      <c r="A28" s="669"/>
      <c r="B28" s="1136"/>
      <c r="C28" s="629"/>
      <c r="D28" s="630"/>
      <c r="E28" s="629"/>
      <c r="F28" s="751"/>
      <c r="G28" s="628"/>
    </row>
    <row r="29" spans="1:7" ht="12" customHeight="1" thickBot="1">
      <c r="A29" s="669"/>
      <c r="B29" s="1137"/>
      <c r="C29" s="629"/>
      <c r="D29" s="630"/>
      <c r="E29" s="629"/>
      <c r="F29" s="751"/>
      <c r="G29" s="628"/>
    </row>
    <row r="30" spans="1:7" ht="12" customHeight="1" thickBot="1">
      <c r="A30" s="633"/>
      <c r="B30" s="629"/>
      <c r="C30" s="629"/>
      <c r="D30" s="630"/>
      <c r="E30" s="629"/>
      <c r="F30" s="651"/>
      <c r="G30" s="628"/>
    </row>
    <row r="31" spans="1:7" ht="12" customHeight="1" thickBot="1">
      <c r="A31" s="633"/>
      <c r="B31" s="629"/>
      <c r="C31" s="629"/>
      <c r="D31" s="634"/>
      <c r="E31" s="629"/>
      <c r="F31" s="1132">
        <f>'Community Conversations'!H21</f>
        <v>0</v>
      </c>
      <c r="G31" s="628"/>
    </row>
    <row r="32" spans="1:7" ht="12" customHeight="1" thickBot="1">
      <c r="A32" s="633"/>
      <c r="B32" s="629"/>
      <c r="C32" s="629"/>
      <c r="D32" s="1132">
        <f>'Community Conversations'!$A$21</f>
        <v>0</v>
      </c>
      <c r="E32" s="629"/>
      <c r="F32" s="1134"/>
      <c r="G32" s="628"/>
    </row>
    <row r="33" spans="1:7" ht="12" customHeight="1">
      <c r="A33" s="633"/>
      <c r="B33" s="629"/>
      <c r="C33" s="629"/>
      <c r="D33" s="1133"/>
      <c r="E33" s="629"/>
      <c r="F33" s="1132">
        <f>'Community Conversations'!H23</f>
        <v>0</v>
      </c>
      <c r="G33" s="628"/>
    </row>
    <row r="34" spans="1:7" ht="12" customHeight="1" thickBot="1">
      <c r="A34" s="633"/>
      <c r="B34" s="629"/>
      <c r="C34" s="629"/>
      <c r="D34" s="1133"/>
      <c r="E34" s="629"/>
      <c r="F34" s="1134"/>
      <c r="G34" s="628"/>
    </row>
    <row r="35" spans="1:7" ht="12" customHeight="1" thickBot="1">
      <c r="A35" s="633"/>
      <c r="B35" s="629"/>
      <c r="C35" s="629"/>
      <c r="D35" s="1133"/>
      <c r="E35" s="629"/>
      <c r="F35" s="651"/>
      <c r="G35" s="628"/>
    </row>
    <row r="36" spans="1:7" ht="12" customHeight="1">
      <c r="A36" s="633"/>
      <c r="B36" s="629"/>
      <c r="C36" s="629"/>
      <c r="D36" s="1133"/>
      <c r="E36" s="629"/>
      <c r="F36" s="1132">
        <f>'Community Conversations'!H25</f>
        <v>0</v>
      </c>
      <c r="G36" s="628"/>
    </row>
    <row r="37" spans="1:7" ht="12" customHeight="1" thickBot="1">
      <c r="A37" s="633"/>
      <c r="B37" s="629"/>
      <c r="C37" s="629"/>
      <c r="D37" s="1134"/>
      <c r="E37" s="629"/>
      <c r="F37" s="1134"/>
      <c r="G37" s="628"/>
    </row>
    <row r="38" spans="1:7" ht="12" customHeight="1">
      <c r="A38" s="633"/>
      <c r="B38" s="629"/>
      <c r="C38" s="629"/>
      <c r="D38" s="634"/>
      <c r="E38" s="629"/>
      <c r="F38" s="1132">
        <f>'Community Conversations'!H27</f>
        <v>0</v>
      </c>
      <c r="G38" s="628"/>
    </row>
    <row r="39" spans="1:7" ht="12" customHeight="1" thickBot="1">
      <c r="A39" s="633"/>
      <c r="B39" s="629"/>
      <c r="C39" s="629"/>
      <c r="D39" s="634"/>
      <c r="E39" s="629"/>
      <c r="F39" s="1134"/>
      <c r="G39" s="628"/>
    </row>
    <row r="40" spans="1:7" ht="12" customHeight="1" thickBot="1">
      <c r="A40" s="668"/>
      <c r="B40" s="629"/>
      <c r="C40" s="629"/>
      <c r="D40" s="634"/>
      <c r="E40" s="629"/>
      <c r="F40" s="651"/>
      <c r="G40" s="628"/>
    </row>
    <row r="41" spans="1:7" ht="6" customHeight="1">
      <c r="B41" s="653"/>
      <c r="C41" s="653"/>
      <c r="D41" s="654"/>
      <c r="E41" s="653"/>
      <c r="F41" s="655"/>
      <c r="G41" s="656"/>
    </row>
    <row r="42" spans="1:7" ht="6" customHeight="1" thickBot="1">
      <c r="B42" s="657"/>
      <c r="C42" s="657"/>
      <c r="D42" s="658"/>
      <c r="E42" s="657"/>
      <c r="F42" s="659"/>
      <c r="G42" s="660"/>
    </row>
    <row r="43" spans="1:7" ht="12.75">
      <c r="A43" s="667"/>
      <c r="B43" s="624"/>
      <c r="C43" s="624"/>
      <c r="D43" s="624"/>
      <c r="E43" s="624"/>
      <c r="F43" s="625"/>
      <c r="G43" s="626"/>
    </row>
    <row r="44" spans="1:7" ht="37.5">
      <c r="A44" s="633"/>
      <c r="B44" s="665" t="s">
        <v>507</v>
      </c>
      <c r="C44" s="627"/>
      <c r="D44" s="222" t="s">
        <v>508</v>
      </c>
      <c r="E44" s="627"/>
      <c r="F44" s="621" t="s">
        <v>509</v>
      </c>
      <c r="G44" s="628"/>
    </row>
    <row r="45" spans="1:7" ht="12" customHeight="1" thickBot="1">
      <c r="A45" s="633"/>
      <c r="B45" s="629"/>
      <c r="C45" s="629"/>
      <c r="D45" s="630"/>
      <c r="E45" s="630"/>
      <c r="F45" s="631"/>
      <c r="G45" s="628"/>
    </row>
    <row r="46" spans="1:7" ht="12.75">
      <c r="A46" s="633"/>
      <c r="B46" s="629"/>
      <c r="C46" s="629"/>
      <c r="D46" s="629"/>
      <c r="E46" s="629"/>
      <c r="F46" s="1132">
        <f>'Community Conversations'!H32</f>
        <v>0</v>
      </c>
      <c r="G46" s="628"/>
    </row>
    <row r="47" spans="1:7" ht="12" customHeight="1" thickBot="1">
      <c r="A47" s="633"/>
      <c r="B47" s="629"/>
      <c r="C47" s="629"/>
      <c r="D47" s="630"/>
      <c r="E47" s="629"/>
      <c r="F47" s="1134"/>
      <c r="G47" s="628"/>
    </row>
    <row r="48" spans="1:7" ht="12" customHeight="1">
      <c r="A48" s="633"/>
      <c r="B48" s="629"/>
      <c r="C48" s="629"/>
      <c r="D48" s="1132">
        <f>'Community Conversations'!$A$32</f>
        <v>0</v>
      </c>
      <c r="E48" s="629"/>
      <c r="F48" s="1132">
        <f>'Community Conversations'!H34</f>
        <v>0</v>
      </c>
      <c r="G48" s="628"/>
    </row>
    <row r="49" spans="1:7" ht="12" customHeight="1" thickBot="1">
      <c r="A49" s="633"/>
      <c r="B49" s="629"/>
      <c r="C49" s="629"/>
      <c r="D49" s="1133"/>
      <c r="E49" s="629"/>
      <c r="F49" s="1134"/>
      <c r="G49" s="628"/>
    </row>
    <row r="50" spans="1:7" ht="12" customHeight="1" thickBot="1">
      <c r="A50" s="633"/>
      <c r="B50" s="629"/>
      <c r="C50" s="629"/>
      <c r="D50" s="1133"/>
      <c r="E50" s="629"/>
      <c r="F50" s="651"/>
      <c r="G50" s="628"/>
    </row>
    <row r="51" spans="1:7" ht="12" customHeight="1">
      <c r="A51" s="633"/>
      <c r="B51" s="629"/>
      <c r="C51" s="629"/>
      <c r="D51" s="1133"/>
      <c r="E51" s="629"/>
      <c r="F51" s="1132">
        <f>'Community Conversations'!H36</f>
        <v>0</v>
      </c>
      <c r="G51" s="628"/>
    </row>
    <row r="52" spans="1:7" ht="12" customHeight="1" thickBot="1">
      <c r="A52" s="633"/>
      <c r="B52" s="629"/>
      <c r="C52" s="629"/>
      <c r="D52" s="1133"/>
      <c r="E52" s="629"/>
      <c r="F52" s="1134"/>
      <c r="G52" s="628"/>
    </row>
    <row r="53" spans="1:7" ht="12" customHeight="1" thickBot="1">
      <c r="A53" s="633"/>
      <c r="B53" s="629"/>
      <c r="C53" s="629"/>
      <c r="D53" s="1134"/>
      <c r="E53" s="629"/>
      <c r="F53" s="1132">
        <f>'Community Conversations'!H38</f>
        <v>0</v>
      </c>
      <c r="G53" s="628"/>
    </row>
    <row r="54" spans="1:7" ht="12" customHeight="1" thickBot="1">
      <c r="A54" s="633"/>
      <c r="B54" s="652"/>
      <c r="C54" s="629"/>
      <c r="D54" s="630"/>
      <c r="E54" s="629"/>
      <c r="F54" s="1134"/>
      <c r="G54" s="628"/>
    </row>
    <row r="55" spans="1:7" ht="15.75">
      <c r="A55" s="633"/>
      <c r="B55" s="666" t="s">
        <v>503</v>
      </c>
      <c r="C55" s="629"/>
      <c r="D55" s="629"/>
      <c r="E55" s="629"/>
      <c r="F55" s="751"/>
      <c r="G55" s="628"/>
    </row>
    <row r="56" spans="1:7" ht="12" customHeight="1" thickBot="1">
      <c r="A56" s="633"/>
      <c r="B56" s="629"/>
      <c r="C56" s="629"/>
      <c r="D56" s="630"/>
      <c r="E56" s="629"/>
      <c r="F56" s="751"/>
      <c r="G56" s="628"/>
    </row>
    <row r="57" spans="1:7" ht="15.75" customHeight="1">
      <c r="A57" s="669"/>
      <c r="B57" s="1138">
        <f>'Community Conversations'!$A$30</f>
        <v>0</v>
      </c>
      <c r="C57" s="629"/>
      <c r="D57" s="630"/>
      <c r="E57" s="629"/>
      <c r="F57" s="751"/>
      <c r="G57" s="628"/>
    </row>
    <row r="58" spans="1:7" ht="12" customHeight="1">
      <c r="A58" s="669"/>
      <c r="B58" s="1139"/>
      <c r="C58" s="629"/>
      <c r="D58" s="630"/>
      <c r="E58" s="629"/>
      <c r="F58" s="751"/>
      <c r="G58" s="628"/>
    </row>
    <row r="59" spans="1:7" ht="12" customHeight="1" thickBot="1">
      <c r="A59" s="669"/>
      <c r="B59" s="1139"/>
      <c r="C59" s="629"/>
      <c r="D59" s="630"/>
      <c r="E59" s="629"/>
      <c r="F59" s="751"/>
      <c r="G59" s="628"/>
    </row>
    <row r="60" spans="1:7" ht="12" customHeight="1" thickBot="1">
      <c r="A60" s="669"/>
      <c r="B60" s="1139"/>
      <c r="C60" s="629"/>
      <c r="D60" s="630"/>
      <c r="E60" s="629"/>
      <c r="F60" s="1132">
        <f>'Community Conversations'!H40</f>
        <v>0</v>
      </c>
      <c r="G60" s="628"/>
    </row>
    <row r="61" spans="1:7" ht="12" customHeight="1" thickBot="1">
      <c r="A61" s="669"/>
      <c r="B61" s="1139"/>
      <c r="C61" s="629"/>
      <c r="D61" s="1132">
        <f>'Community Conversations'!$A$40</f>
        <v>0</v>
      </c>
      <c r="E61" s="629"/>
      <c r="F61" s="1134"/>
      <c r="G61" s="628"/>
    </row>
    <row r="62" spans="1:7" ht="12" customHeight="1">
      <c r="A62" s="669"/>
      <c r="B62" s="1139"/>
      <c r="C62" s="629"/>
      <c r="D62" s="1133"/>
      <c r="E62" s="629"/>
      <c r="F62" s="1132">
        <f>'Community Conversations'!H42</f>
        <v>0</v>
      </c>
      <c r="G62" s="628"/>
    </row>
    <row r="63" spans="1:7" ht="12" customHeight="1" thickBot="1">
      <c r="A63" s="669"/>
      <c r="B63" s="1139"/>
      <c r="C63" s="629"/>
      <c r="D63" s="1133"/>
      <c r="E63" s="629"/>
      <c r="F63" s="1134"/>
      <c r="G63" s="628"/>
    </row>
    <row r="64" spans="1:7" ht="12" customHeight="1" thickBot="1">
      <c r="A64" s="669"/>
      <c r="B64" s="1139"/>
      <c r="C64" s="629"/>
      <c r="D64" s="1133"/>
      <c r="E64" s="629"/>
      <c r="F64" s="651"/>
      <c r="G64" s="628"/>
    </row>
    <row r="65" spans="1:7" ht="12" customHeight="1">
      <c r="A65" s="669"/>
      <c r="B65" s="1139"/>
      <c r="C65" s="629"/>
      <c r="D65" s="1133"/>
      <c r="E65" s="629"/>
      <c r="F65" s="1132">
        <f>'Community Conversations'!H44</f>
        <v>0</v>
      </c>
      <c r="G65" s="628"/>
    </row>
    <row r="66" spans="1:7" ht="12" customHeight="1" thickBot="1">
      <c r="A66" s="669"/>
      <c r="B66" s="1139"/>
      <c r="C66" s="629"/>
      <c r="D66" s="1134"/>
      <c r="E66" s="629"/>
      <c r="F66" s="1134"/>
      <c r="G66" s="628"/>
    </row>
    <row r="67" spans="1:7" ht="12" customHeight="1">
      <c r="A67" s="669"/>
      <c r="B67" s="1139"/>
      <c r="C67" s="629"/>
      <c r="D67" s="630"/>
      <c r="E67" s="629"/>
      <c r="F67" s="1132">
        <f>'Community Conversations'!H46</f>
        <v>0</v>
      </c>
      <c r="G67" s="628"/>
    </row>
    <row r="68" spans="1:7" ht="12" customHeight="1" thickBot="1">
      <c r="A68" s="669"/>
      <c r="B68" s="1139"/>
      <c r="C68" s="629"/>
      <c r="D68" s="630"/>
      <c r="E68" s="629"/>
      <c r="F68" s="1134"/>
      <c r="G68" s="628"/>
    </row>
    <row r="69" spans="1:7" ht="12" customHeight="1">
      <c r="A69" s="669"/>
      <c r="B69" s="1139"/>
      <c r="C69" s="629"/>
      <c r="D69" s="630"/>
      <c r="E69" s="629"/>
      <c r="F69" s="751"/>
      <c r="G69" s="628"/>
    </row>
    <row r="70" spans="1:7" ht="12" customHeight="1" thickBot="1">
      <c r="A70" s="669"/>
      <c r="B70" s="1140"/>
      <c r="C70" s="629"/>
      <c r="D70" s="630"/>
      <c r="E70" s="629"/>
      <c r="F70" s="751"/>
      <c r="G70" s="628"/>
    </row>
    <row r="71" spans="1:7" ht="12" customHeight="1" thickBot="1">
      <c r="A71" s="633"/>
      <c r="B71" s="629"/>
      <c r="C71" s="629"/>
      <c r="D71" s="630"/>
      <c r="E71" s="629"/>
      <c r="F71" s="651"/>
      <c r="G71" s="628"/>
    </row>
    <row r="72" spans="1:7" ht="12" customHeight="1" thickBot="1">
      <c r="A72" s="633"/>
      <c r="B72" s="629"/>
      <c r="C72" s="629"/>
      <c r="D72" s="634"/>
      <c r="E72" s="629"/>
      <c r="F72" s="1132">
        <f>'Community Conversations'!H48</f>
        <v>0</v>
      </c>
      <c r="G72" s="628"/>
    </row>
    <row r="73" spans="1:7" ht="12" customHeight="1" thickBot="1">
      <c r="A73" s="633"/>
      <c r="B73" s="629"/>
      <c r="C73" s="629"/>
      <c r="D73" s="1132">
        <f>'Community Conversations'!$A$48</f>
        <v>0</v>
      </c>
      <c r="E73" s="629"/>
      <c r="F73" s="1134"/>
      <c r="G73" s="628"/>
    </row>
    <row r="74" spans="1:7" ht="12" customHeight="1">
      <c r="A74" s="633"/>
      <c r="B74" s="629"/>
      <c r="C74" s="629"/>
      <c r="D74" s="1133"/>
      <c r="E74" s="629"/>
      <c r="F74" s="1132">
        <f>'Community Conversations'!H50</f>
        <v>0</v>
      </c>
      <c r="G74" s="628"/>
    </row>
    <row r="75" spans="1:7" ht="12" customHeight="1" thickBot="1">
      <c r="A75" s="633"/>
      <c r="B75" s="629"/>
      <c r="C75" s="629"/>
      <c r="D75" s="1133"/>
      <c r="E75" s="629"/>
      <c r="F75" s="1134"/>
      <c r="G75" s="628"/>
    </row>
    <row r="76" spans="1:7" ht="12" customHeight="1" thickBot="1">
      <c r="A76" s="633"/>
      <c r="B76" s="629"/>
      <c r="C76" s="629"/>
      <c r="D76" s="1133"/>
      <c r="E76" s="629"/>
      <c r="F76" s="651"/>
      <c r="G76" s="628"/>
    </row>
    <row r="77" spans="1:7" ht="12" customHeight="1">
      <c r="A77" s="633"/>
      <c r="B77" s="629"/>
      <c r="C77" s="629"/>
      <c r="D77" s="1133"/>
      <c r="E77" s="629"/>
      <c r="F77" s="1132">
        <f>'Community Conversations'!H52</f>
        <v>0</v>
      </c>
      <c r="G77" s="628"/>
    </row>
    <row r="78" spans="1:7" ht="12" customHeight="1" thickBot="1">
      <c r="A78" s="633"/>
      <c r="B78" s="629"/>
      <c r="C78" s="629"/>
      <c r="D78" s="1134"/>
      <c r="E78" s="629"/>
      <c r="F78" s="1134"/>
      <c r="G78" s="628"/>
    </row>
    <row r="79" spans="1:7" ht="12" customHeight="1">
      <c r="A79" s="633"/>
      <c r="B79" s="629"/>
      <c r="C79" s="629"/>
      <c r="D79" s="634"/>
      <c r="E79" s="629"/>
      <c r="F79" s="1132">
        <f>'Community Conversations'!H54</f>
        <v>0</v>
      </c>
      <c r="G79" s="628"/>
    </row>
    <row r="80" spans="1:7" ht="12" customHeight="1" thickBot="1">
      <c r="A80" s="633"/>
      <c r="B80" s="629"/>
      <c r="C80" s="629"/>
      <c r="D80" s="634"/>
      <c r="E80" s="629"/>
      <c r="F80" s="1134"/>
      <c r="G80" s="628"/>
    </row>
    <row r="81" spans="1:7" ht="12" customHeight="1">
      <c r="A81" s="633"/>
      <c r="B81" s="629"/>
      <c r="C81" s="629"/>
      <c r="D81" s="634"/>
      <c r="E81" s="629"/>
      <c r="F81" s="632"/>
      <c r="G81" s="628"/>
    </row>
    <row r="82" spans="1:7" ht="12" customHeight="1" thickBot="1">
      <c r="A82" s="668"/>
      <c r="B82" s="629"/>
      <c r="C82" s="629"/>
      <c r="D82" s="634"/>
      <c r="E82" s="629"/>
      <c r="F82" s="632"/>
      <c r="G82" s="628"/>
    </row>
    <row r="83" spans="1:7" ht="6" customHeight="1">
      <c r="B83" s="653"/>
      <c r="C83" s="653"/>
      <c r="D83" s="653"/>
      <c r="E83" s="653"/>
      <c r="F83" s="655"/>
      <c r="G83" s="656"/>
    </row>
    <row r="84" spans="1:7" s="664" customFormat="1" ht="6" customHeight="1" thickBot="1">
      <c r="B84" s="661"/>
      <c r="C84" s="661"/>
      <c r="D84" s="661"/>
      <c r="E84" s="661"/>
      <c r="F84" s="662"/>
      <c r="G84" s="663"/>
    </row>
    <row r="85" spans="1:7" ht="12" customHeight="1">
      <c r="A85" s="667"/>
      <c r="B85" s="624"/>
      <c r="C85" s="624"/>
      <c r="D85" s="624"/>
      <c r="E85" s="624"/>
      <c r="F85" s="625"/>
      <c r="G85" s="626"/>
    </row>
    <row r="86" spans="1:7" ht="37.5">
      <c r="A86" s="633"/>
      <c r="B86" s="665" t="s">
        <v>507</v>
      </c>
      <c r="C86" s="627"/>
      <c r="D86" s="222" t="s">
        <v>508</v>
      </c>
      <c r="E86" s="627"/>
      <c r="F86" s="621" t="s">
        <v>509</v>
      </c>
      <c r="G86" s="628"/>
    </row>
    <row r="87" spans="1:7" ht="13.5" thickBot="1">
      <c r="A87" s="633"/>
      <c r="B87" s="629"/>
      <c r="C87" s="629"/>
      <c r="D87" s="630"/>
      <c r="E87" s="630"/>
      <c r="F87" s="631"/>
      <c r="G87" s="628"/>
    </row>
    <row r="88" spans="1:7" ht="12" customHeight="1">
      <c r="A88" s="633"/>
      <c r="B88" s="629"/>
      <c r="C88" s="629"/>
      <c r="D88" s="629"/>
      <c r="E88" s="629"/>
      <c r="F88" s="1132">
        <f>'Community Conversations'!H59</f>
        <v>0</v>
      </c>
      <c r="G88" s="628"/>
    </row>
    <row r="89" spans="1:7" ht="13.5" thickBot="1">
      <c r="A89" s="633"/>
      <c r="B89" s="629"/>
      <c r="C89" s="629"/>
      <c r="D89" s="630"/>
      <c r="E89" s="629"/>
      <c r="F89" s="1134"/>
      <c r="G89" s="628"/>
    </row>
    <row r="90" spans="1:7" ht="12" customHeight="1">
      <c r="A90" s="633"/>
      <c r="B90" s="629"/>
      <c r="C90" s="629"/>
      <c r="D90" s="1132">
        <f>'Community Conversations'!$A$59</f>
        <v>0</v>
      </c>
      <c r="E90" s="629"/>
      <c r="F90" s="1132">
        <f>'Community Conversations'!H61</f>
        <v>0</v>
      </c>
      <c r="G90" s="628"/>
    </row>
    <row r="91" spans="1:7" ht="12" customHeight="1" thickBot="1">
      <c r="A91" s="633"/>
      <c r="B91" s="629"/>
      <c r="C91" s="629"/>
      <c r="D91" s="1133"/>
      <c r="E91" s="629"/>
      <c r="F91" s="1134"/>
      <c r="G91" s="628"/>
    </row>
    <row r="92" spans="1:7" ht="12" customHeight="1" thickBot="1">
      <c r="A92" s="633"/>
      <c r="B92" s="629"/>
      <c r="C92" s="629"/>
      <c r="D92" s="1133"/>
      <c r="E92" s="629"/>
      <c r="F92" s="651"/>
      <c r="G92" s="628"/>
    </row>
    <row r="93" spans="1:7" ht="12" customHeight="1">
      <c r="A93" s="633"/>
      <c r="B93" s="629"/>
      <c r="C93" s="629"/>
      <c r="D93" s="1133"/>
      <c r="E93" s="629"/>
      <c r="F93" s="1132">
        <f>'Community Conversations'!H63</f>
        <v>0</v>
      </c>
      <c r="G93" s="628"/>
    </row>
    <row r="94" spans="1:7" ht="12" customHeight="1" thickBot="1">
      <c r="A94" s="633"/>
      <c r="B94" s="629"/>
      <c r="C94" s="629"/>
      <c r="D94" s="1133"/>
      <c r="E94" s="629"/>
      <c r="F94" s="1134"/>
      <c r="G94" s="628"/>
    </row>
    <row r="95" spans="1:7" ht="12" customHeight="1" thickBot="1">
      <c r="A95" s="633"/>
      <c r="B95" s="629"/>
      <c r="C95" s="629"/>
      <c r="D95" s="1134"/>
      <c r="E95" s="629"/>
      <c r="F95" s="1132">
        <f>'Community Conversations'!H65</f>
        <v>0</v>
      </c>
      <c r="G95" s="628"/>
    </row>
    <row r="96" spans="1:7" ht="12" customHeight="1" thickBot="1">
      <c r="A96" s="633"/>
      <c r="B96" s="652"/>
      <c r="C96" s="629"/>
      <c r="D96" s="630"/>
      <c r="E96" s="629"/>
      <c r="F96" s="1134"/>
      <c r="G96" s="628"/>
    </row>
    <row r="97" spans="1:7" ht="15.75">
      <c r="A97" s="633"/>
      <c r="B97" s="666" t="s">
        <v>504</v>
      </c>
      <c r="C97" s="629"/>
      <c r="D97" s="629"/>
      <c r="E97" s="629"/>
      <c r="F97" s="751"/>
      <c r="G97" s="628"/>
    </row>
    <row r="98" spans="1:7" ht="12" customHeight="1" thickBot="1">
      <c r="A98" s="633"/>
      <c r="B98" s="629"/>
      <c r="C98" s="629"/>
      <c r="D98" s="630"/>
      <c r="E98" s="629"/>
      <c r="F98" s="751"/>
      <c r="G98" s="628"/>
    </row>
    <row r="99" spans="1:7" ht="12" customHeight="1">
      <c r="A99" s="633"/>
      <c r="B99" s="1132">
        <f>'Community Conversations'!$A$57</f>
        <v>0</v>
      </c>
      <c r="C99" s="629"/>
      <c r="D99" s="630"/>
      <c r="E99" s="629"/>
      <c r="F99" s="751"/>
      <c r="G99" s="628"/>
    </row>
    <row r="100" spans="1:7" ht="12" customHeight="1">
      <c r="A100" s="633"/>
      <c r="B100" s="1133"/>
      <c r="C100" s="629"/>
      <c r="D100" s="630"/>
      <c r="E100" s="629"/>
      <c r="F100" s="751"/>
      <c r="G100" s="628"/>
    </row>
    <row r="101" spans="1:7" ht="12" customHeight="1" thickBot="1">
      <c r="A101" s="633"/>
      <c r="B101" s="1133"/>
      <c r="C101" s="629"/>
      <c r="D101" s="630"/>
      <c r="E101" s="629"/>
      <c r="F101" s="751"/>
      <c r="G101" s="628"/>
    </row>
    <row r="102" spans="1:7" ht="12" customHeight="1" thickBot="1">
      <c r="A102" s="633"/>
      <c r="B102" s="1133"/>
      <c r="C102" s="629"/>
      <c r="D102" s="630"/>
      <c r="E102" s="629"/>
      <c r="F102" s="1132">
        <f>'Community Conversations'!H67</f>
        <v>0</v>
      </c>
      <c r="G102" s="628"/>
    </row>
    <row r="103" spans="1:7" ht="12" customHeight="1" thickBot="1">
      <c r="A103" s="633"/>
      <c r="B103" s="1133"/>
      <c r="C103" s="629"/>
      <c r="D103" s="1132">
        <f>'Community Conversations'!$A$67</f>
        <v>0</v>
      </c>
      <c r="E103" s="629"/>
      <c r="F103" s="1134"/>
      <c r="G103" s="628"/>
    </row>
    <row r="104" spans="1:7" ht="12" customHeight="1">
      <c r="A104" s="633"/>
      <c r="B104" s="1133"/>
      <c r="C104" s="629"/>
      <c r="D104" s="1133"/>
      <c r="E104" s="629"/>
      <c r="F104" s="1132">
        <f>'Community Conversations'!H69</f>
        <v>0</v>
      </c>
      <c r="G104" s="628"/>
    </row>
    <row r="105" spans="1:7" ht="12" customHeight="1" thickBot="1">
      <c r="A105" s="633"/>
      <c r="B105" s="1133"/>
      <c r="C105" s="629"/>
      <c r="D105" s="1133"/>
      <c r="E105" s="629"/>
      <c r="F105" s="1134"/>
      <c r="G105" s="628"/>
    </row>
    <row r="106" spans="1:7" ht="12" customHeight="1" thickBot="1">
      <c r="A106" s="633"/>
      <c r="B106" s="1133"/>
      <c r="C106" s="629"/>
      <c r="D106" s="1133"/>
      <c r="E106" s="629"/>
      <c r="F106" s="651"/>
      <c r="G106" s="628"/>
    </row>
    <row r="107" spans="1:7" ht="12" customHeight="1">
      <c r="A107" s="633"/>
      <c r="B107" s="1133"/>
      <c r="C107" s="629"/>
      <c r="D107" s="1133"/>
      <c r="E107" s="629"/>
      <c r="F107" s="1132">
        <f>'Community Conversations'!H71</f>
        <v>0</v>
      </c>
      <c r="G107" s="628"/>
    </row>
    <row r="108" spans="1:7" ht="12" customHeight="1" thickBot="1">
      <c r="A108" s="633"/>
      <c r="B108" s="1133"/>
      <c r="C108" s="629"/>
      <c r="D108" s="1134"/>
      <c r="E108" s="629"/>
      <c r="F108" s="1134"/>
      <c r="G108" s="628"/>
    </row>
    <row r="109" spans="1:7" ht="12" customHeight="1">
      <c r="A109" s="633"/>
      <c r="B109" s="1133"/>
      <c r="C109" s="629"/>
      <c r="D109" s="630"/>
      <c r="E109" s="629"/>
      <c r="F109" s="1132">
        <f>'Community Conversations'!H73</f>
        <v>0</v>
      </c>
      <c r="G109" s="628"/>
    </row>
    <row r="110" spans="1:7" ht="12" customHeight="1" thickBot="1">
      <c r="A110" s="633"/>
      <c r="B110" s="1133"/>
      <c r="C110" s="629"/>
      <c r="D110" s="630"/>
      <c r="E110" s="629"/>
      <c r="F110" s="1134"/>
      <c r="G110" s="628"/>
    </row>
    <row r="111" spans="1:7" ht="12" customHeight="1">
      <c r="A111" s="633"/>
      <c r="B111" s="1133"/>
      <c r="C111" s="629"/>
      <c r="D111" s="630"/>
      <c r="E111" s="629"/>
      <c r="F111" s="751"/>
      <c r="G111" s="628"/>
    </row>
    <row r="112" spans="1:7" ht="12" customHeight="1" thickBot="1">
      <c r="A112" s="633"/>
      <c r="B112" s="1134"/>
      <c r="C112" s="629"/>
      <c r="D112" s="630"/>
      <c r="E112" s="629"/>
      <c r="F112" s="751"/>
      <c r="G112" s="628"/>
    </row>
    <row r="113" spans="1:7" ht="12" customHeight="1" thickBot="1">
      <c r="A113" s="633"/>
      <c r="B113" s="629"/>
      <c r="C113" s="629"/>
      <c r="D113" s="630"/>
      <c r="E113" s="629"/>
      <c r="F113" s="651"/>
      <c r="G113" s="628"/>
    </row>
    <row r="114" spans="1:7" ht="12" customHeight="1" thickBot="1">
      <c r="A114" s="633"/>
      <c r="B114" s="629"/>
      <c r="C114" s="629"/>
      <c r="D114" s="634"/>
      <c r="E114" s="629"/>
      <c r="F114" s="1132">
        <f>'Community Conversations'!H75</f>
        <v>0</v>
      </c>
      <c r="G114" s="628"/>
    </row>
    <row r="115" spans="1:7" ht="12" customHeight="1" thickBot="1">
      <c r="A115" s="633"/>
      <c r="B115" s="629"/>
      <c r="C115" s="629"/>
      <c r="D115" s="1132">
        <f>'Community Conversations'!$A$75</f>
        <v>0</v>
      </c>
      <c r="E115" s="629"/>
      <c r="F115" s="1134"/>
      <c r="G115" s="628"/>
    </row>
    <row r="116" spans="1:7" ht="12" customHeight="1">
      <c r="A116" s="633"/>
      <c r="B116" s="629"/>
      <c r="C116" s="629"/>
      <c r="D116" s="1133"/>
      <c r="E116" s="629"/>
      <c r="F116" s="1132">
        <f>'Community Conversations'!H77</f>
        <v>0</v>
      </c>
      <c r="G116" s="628"/>
    </row>
    <row r="117" spans="1:7" ht="12" customHeight="1" thickBot="1">
      <c r="A117" s="633"/>
      <c r="B117" s="629"/>
      <c r="C117" s="629"/>
      <c r="D117" s="1133"/>
      <c r="E117" s="629"/>
      <c r="F117" s="1134"/>
      <c r="G117" s="628"/>
    </row>
    <row r="118" spans="1:7" ht="12" customHeight="1" thickBot="1">
      <c r="A118" s="633"/>
      <c r="B118" s="629"/>
      <c r="C118" s="629"/>
      <c r="D118" s="1133"/>
      <c r="E118" s="629"/>
      <c r="F118" s="651"/>
      <c r="G118" s="628"/>
    </row>
    <row r="119" spans="1:7" ht="12" customHeight="1">
      <c r="A119" s="633"/>
      <c r="B119" s="629"/>
      <c r="C119" s="629"/>
      <c r="D119" s="1133"/>
      <c r="E119" s="629"/>
      <c r="F119" s="1132">
        <f>'Community Conversations'!H79</f>
        <v>0</v>
      </c>
      <c r="G119" s="628"/>
    </row>
    <row r="120" spans="1:7" ht="12" customHeight="1" thickBot="1">
      <c r="A120" s="633"/>
      <c r="B120" s="629"/>
      <c r="C120" s="629"/>
      <c r="D120" s="1134"/>
      <c r="E120" s="629"/>
      <c r="F120" s="1134"/>
      <c r="G120" s="628"/>
    </row>
    <row r="121" spans="1:7" ht="12" customHeight="1">
      <c r="A121" s="633"/>
      <c r="B121" s="629"/>
      <c r="C121" s="629"/>
      <c r="D121" s="634"/>
      <c r="E121" s="629"/>
      <c r="F121" s="1132">
        <f>'Community Conversations'!H81</f>
        <v>0</v>
      </c>
      <c r="G121" s="628"/>
    </row>
    <row r="122" spans="1:7" ht="12" customHeight="1" thickBot="1">
      <c r="A122" s="633"/>
      <c r="B122" s="629"/>
      <c r="C122" s="629"/>
      <c r="D122" s="634"/>
      <c r="E122" s="629"/>
      <c r="F122" s="1134"/>
      <c r="G122" s="628"/>
    </row>
    <row r="123" spans="1:7" ht="12" customHeight="1">
      <c r="A123" s="633"/>
      <c r="B123" s="629"/>
      <c r="C123" s="629"/>
      <c r="D123" s="634"/>
      <c r="E123" s="629"/>
      <c r="F123" s="632"/>
      <c r="G123" s="628"/>
    </row>
    <row r="124" spans="1:7" ht="12" customHeight="1" thickBot="1">
      <c r="A124" s="668"/>
      <c r="B124" s="629"/>
      <c r="C124" s="629"/>
      <c r="D124" s="634"/>
      <c r="E124" s="629"/>
      <c r="F124" s="632"/>
      <c r="G124" s="628"/>
    </row>
    <row r="125" spans="1:7" ht="6" customHeight="1">
      <c r="B125" s="653"/>
      <c r="C125" s="653"/>
      <c r="D125" s="653"/>
      <c r="E125" s="653"/>
      <c r="F125" s="655"/>
      <c r="G125" s="656"/>
    </row>
    <row r="126" spans="1:7" s="664" customFormat="1" ht="6" customHeight="1" thickBot="1">
      <c r="B126" s="661"/>
      <c r="C126" s="661"/>
      <c r="D126" s="661"/>
      <c r="E126" s="661"/>
      <c r="F126" s="662"/>
      <c r="G126" s="663"/>
    </row>
    <row r="127" spans="1:7" ht="12" customHeight="1">
      <c r="A127" s="667"/>
      <c r="B127" s="624"/>
      <c r="C127" s="624"/>
      <c r="D127" s="624"/>
      <c r="E127" s="624"/>
      <c r="F127" s="625"/>
      <c r="G127" s="626"/>
    </row>
    <row r="128" spans="1:7" ht="37.5">
      <c r="A128" s="633"/>
      <c r="B128" s="665" t="s">
        <v>507</v>
      </c>
      <c r="C128" s="627"/>
      <c r="D128" s="222" t="s">
        <v>508</v>
      </c>
      <c r="E128" s="627"/>
      <c r="F128" s="621" t="s">
        <v>509</v>
      </c>
      <c r="G128" s="628"/>
    </row>
    <row r="129" spans="1:7" ht="12" customHeight="1" thickBot="1">
      <c r="A129" s="633"/>
      <c r="B129" s="629"/>
      <c r="C129" s="629"/>
      <c r="D129" s="630"/>
      <c r="E129" s="630"/>
      <c r="F129" s="631"/>
      <c r="G129" s="628"/>
    </row>
    <row r="130" spans="1:7" ht="12.75">
      <c r="A130" s="633"/>
      <c r="B130" s="629"/>
      <c r="C130" s="629"/>
      <c r="D130" s="629"/>
      <c r="E130" s="629"/>
      <c r="F130" s="1132">
        <f>'Community Conversations'!H86</f>
        <v>0</v>
      </c>
      <c r="G130" s="628"/>
    </row>
    <row r="131" spans="1:7" ht="12" customHeight="1" thickBot="1">
      <c r="A131" s="633"/>
      <c r="B131" s="629"/>
      <c r="C131" s="629"/>
      <c r="D131" s="630"/>
      <c r="E131" s="629"/>
      <c r="F131" s="1134"/>
      <c r="G131" s="628"/>
    </row>
    <row r="132" spans="1:7" ht="12.75">
      <c r="A132" s="633"/>
      <c r="B132" s="629"/>
      <c r="C132" s="629"/>
      <c r="D132" s="1132">
        <f>'Community Conversations'!$A$86</f>
        <v>0</v>
      </c>
      <c r="E132" s="629"/>
      <c r="F132" s="1132">
        <f>'Community Conversations'!H88</f>
        <v>0</v>
      </c>
      <c r="G132" s="628"/>
    </row>
    <row r="133" spans="1:7" ht="12" customHeight="1" thickBot="1">
      <c r="A133" s="633"/>
      <c r="B133" s="629"/>
      <c r="C133" s="629"/>
      <c r="D133" s="1133"/>
      <c r="E133" s="629"/>
      <c r="F133" s="1134"/>
      <c r="G133" s="628"/>
    </row>
    <row r="134" spans="1:7" ht="12" customHeight="1" thickBot="1">
      <c r="A134" s="633"/>
      <c r="B134" s="629"/>
      <c r="C134" s="629"/>
      <c r="D134" s="1133"/>
      <c r="E134" s="629"/>
      <c r="F134" s="651"/>
      <c r="G134" s="628"/>
    </row>
    <row r="135" spans="1:7" ht="12" customHeight="1">
      <c r="A135" s="633"/>
      <c r="B135" s="629"/>
      <c r="C135" s="629"/>
      <c r="D135" s="1133"/>
      <c r="E135" s="629"/>
      <c r="F135" s="1132">
        <f>'Community Conversations'!H90</f>
        <v>0</v>
      </c>
      <c r="G135" s="628"/>
    </row>
    <row r="136" spans="1:7" ht="12" customHeight="1" thickBot="1">
      <c r="A136" s="633"/>
      <c r="B136" s="629"/>
      <c r="C136" s="629"/>
      <c r="D136" s="1133"/>
      <c r="E136" s="629"/>
      <c r="F136" s="1134"/>
      <c r="G136" s="628"/>
    </row>
    <row r="137" spans="1:7" ht="12" customHeight="1" thickBot="1">
      <c r="A137" s="633"/>
      <c r="B137" s="629"/>
      <c r="C137" s="629"/>
      <c r="D137" s="1134"/>
      <c r="E137" s="629"/>
      <c r="F137" s="1132">
        <f>'Community Conversations'!H92</f>
        <v>0</v>
      </c>
      <c r="G137" s="628"/>
    </row>
    <row r="138" spans="1:7" ht="12" customHeight="1" thickBot="1">
      <c r="A138" s="633"/>
      <c r="B138" s="652"/>
      <c r="C138" s="629"/>
      <c r="D138" s="630"/>
      <c r="E138" s="629"/>
      <c r="F138" s="1134"/>
      <c r="G138" s="628"/>
    </row>
    <row r="139" spans="1:7" ht="15.75">
      <c r="A139" s="633"/>
      <c r="B139" s="666" t="s">
        <v>505</v>
      </c>
      <c r="C139" s="629"/>
      <c r="D139" s="629"/>
      <c r="E139" s="629"/>
      <c r="F139" s="751"/>
      <c r="G139" s="628"/>
    </row>
    <row r="140" spans="1:7" ht="12" customHeight="1" thickBot="1">
      <c r="A140" s="633"/>
      <c r="B140" s="629"/>
      <c r="C140" s="629"/>
      <c r="D140" s="630"/>
      <c r="E140" s="629"/>
      <c r="F140" s="751"/>
      <c r="G140" s="628"/>
    </row>
    <row r="141" spans="1:7" ht="12" customHeight="1">
      <c r="A141" s="633"/>
      <c r="B141" s="1132">
        <f>'Community Conversations'!$A$84</f>
        <v>0</v>
      </c>
      <c r="C141" s="629"/>
      <c r="D141" s="630"/>
      <c r="E141" s="629"/>
      <c r="F141" s="751"/>
      <c r="G141" s="628"/>
    </row>
    <row r="142" spans="1:7" ht="12" customHeight="1">
      <c r="A142" s="633"/>
      <c r="B142" s="1133"/>
      <c r="C142" s="629"/>
      <c r="D142" s="630"/>
      <c r="E142" s="629"/>
      <c r="F142" s="751"/>
      <c r="G142" s="628"/>
    </row>
    <row r="143" spans="1:7" ht="12" customHeight="1" thickBot="1">
      <c r="A143" s="633"/>
      <c r="B143" s="1133"/>
      <c r="C143" s="629"/>
      <c r="D143" s="630"/>
      <c r="E143" s="629"/>
      <c r="F143" s="751"/>
      <c r="G143" s="628"/>
    </row>
    <row r="144" spans="1:7" ht="12" customHeight="1" thickBot="1">
      <c r="A144" s="633"/>
      <c r="B144" s="1133"/>
      <c r="C144" s="629"/>
      <c r="D144" s="630"/>
      <c r="E144" s="629"/>
      <c r="F144" s="1132">
        <f>'Community Conversations'!H94</f>
        <v>0</v>
      </c>
      <c r="G144" s="628"/>
    </row>
    <row r="145" spans="1:7" ht="12" customHeight="1" thickBot="1">
      <c r="A145" s="633"/>
      <c r="B145" s="1133"/>
      <c r="C145" s="629"/>
      <c r="D145" s="1132">
        <f>'Community Conversations'!$A$94</f>
        <v>0</v>
      </c>
      <c r="E145" s="629"/>
      <c r="F145" s="1134"/>
      <c r="G145" s="628"/>
    </row>
    <row r="146" spans="1:7" ht="12" customHeight="1">
      <c r="A146" s="633"/>
      <c r="B146" s="1133"/>
      <c r="C146" s="629"/>
      <c r="D146" s="1133"/>
      <c r="E146" s="629"/>
      <c r="F146" s="1132">
        <f>'Community Conversations'!H96</f>
        <v>0</v>
      </c>
      <c r="G146" s="628"/>
    </row>
    <row r="147" spans="1:7" ht="12" customHeight="1" thickBot="1">
      <c r="A147" s="633"/>
      <c r="B147" s="1133"/>
      <c r="C147" s="629"/>
      <c r="D147" s="1133"/>
      <c r="E147" s="629"/>
      <c r="F147" s="1134"/>
      <c r="G147" s="628"/>
    </row>
    <row r="148" spans="1:7" ht="12" customHeight="1" thickBot="1">
      <c r="A148" s="633"/>
      <c r="B148" s="1133"/>
      <c r="C148" s="629"/>
      <c r="D148" s="1133"/>
      <c r="E148" s="629"/>
      <c r="F148" s="651"/>
      <c r="G148" s="628"/>
    </row>
    <row r="149" spans="1:7" ht="12" customHeight="1">
      <c r="A149" s="633"/>
      <c r="B149" s="1133"/>
      <c r="C149" s="629"/>
      <c r="D149" s="1133"/>
      <c r="E149" s="629"/>
      <c r="F149" s="1132">
        <f>'Community Conversations'!H98</f>
        <v>0</v>
      </c>
      <c r="G149" s="628"/>
    </row>
    <row r="150" spans="1:7" ht="12" customHeight="1" thickBot="1">
      <c r="A150" s="633"/>
      <c r="B150" s="1133"/>
      <c r="C150" s="629"/>
      <c r="D150" s="1134"/>
      <c r="E150" s="629"/>
      <c r="F150" s="1134"/>
      <c r="G150" s="628"/>
    </row>
    <row r="151" spans="1:7" ht="12" customHeight="1">
      <c r="A151" s="633"/>
      <c r="B151" s="1133"/>
      <c r="C151" s="629"/>
      <c r="D151" s="630"/>
      <c r="E151" s="629"/>
      <c r="F151" s="1132">
        <f>'Community Conversations'!H100</f>
        <v>0</v>
      </c>
      <c r="G151" s="628"/>
    </row>
    <row r="152" spans="1:7" ht="12" customHeight="1" thickBot="1">
      <c r="A152" s="633"/>
      <c r="B152" s="1133"/>
      <c r="C152" s="629"/>
      <c r="D152" s="630"/>
      <c r="E152" s="629"/>
      <c r="F152" s="1134"/>
      <c r="G152" s="628"/>
    </row>
    <row r="153" spans="1:7" ht="12" customHeight="1">
      <c r="A153" s="633"/>
      <c r="B153" s="1133"/>
      <c r="C153" s="629"/>
      <c r="D153" s="630"/>
      <c r="E153" s="629"/>
      <c r="F153" s="751"/>
      <c r="G153" s="628"/>
    </row>
    <row r="154" spans="1:7" ht="12" customHeight="1" thickBot="1">
      <c r="A154" s="633"/>
      <c r="B154" s="1134"/>
      <c r="C154" s="629"/>
      <c r="D154" s="630"/>
      <c r="E154" s="629"/>
      <c r="F154" s="751"/>
      <c r="G154" s="628"/>
    </row>
    <row r="155" spans="1:7" ht="12" customHeight="1" thickBot="1">
      <c r="A155" s="633"/>
      <c r="B155" s="629"/>
      <c r="C155" s="629"/>
      <c r="D155" s="630"/>
      <c r="E155" s="629"/>
      <c r="F155" s="651"/>
      <c r="G155" s="628"/>
    </row>
    <row r="156" spans="1:7" ht="12" customHeight="1" thickBot="1">
      <c r="A156" s="633"/>
      <c r="B156" s="629"/>
      <c r="C156" s="629"/>
      <c r="D156" s="634"/>
      <c r="E156" s="629"/>
      <c r="F156" s="1132">
        <f>'Community Conversations'!H102</f>
        <v>0</v>
      </c>
      <c r="G156" s="628"/>
    </row>
    <row r="157" spans="1:7" ht="12" customHeight="1" thickBot="1">
      <c r="A157" s="633"/>
      <c r="B157" s="629"/>
      <c r="C157" s="629"/>
      <c r="D157" s="1132">
        <f>'Community Conversations'!$A$102</f>
        <v>0</v>
      </c>
      <c r="E157" s="629"/>
      <c r="F157" s="1134"/>
      <c r="G157" s="628"/>
    </row>
    <row r="158" spans="1:7" ht="12" customHeight="1">
      <c r="A158" s="633"/>
      <c r="B158" s="629"/>
      <c r="C158" s="629"/>
      <c r="D158" s="1133"/>
      <c r="E158" s="629"/>
      <c r="F158" s="1132">
        <f>'Community Conversations'!H104</f>
        <v>0</v>
      </c>
      <c r="G158" s="628"/>
    </row>
    <row r="159" spans="1:7" ht="12" customHeight="1" thickBot="1">
      <c r="A159" s="633"/>
      <c r="B159" s="629"/>
      <c r="C159" s="629"/>
      <c r="D159" s="1133"/>
      <c r="E159" s="629"/>
      <c r="F159" s="1134"/>
      <c r="G159" s="628"/>
    </row>
    <row r="160" spans="1:7" ht="12" customHeight="1" thickBot="1">
      <c r="A160" s="633"/>
      <c r="B160" s="629"/>
      <c r="C160" s="629"/>
      <c r="D160" s="1133"/>
      <c r="E160" s="629"/>
      <c r="F160" s="651"/>
      <c r="G160" s="628"/>
    </row>
    <row r="161" spans="1:7" ht="12" customHeight="1">
      <c r="A161" s="633"/>
      <c r="B161" s="629"/>
      <c r="C161" s="629"/>
      <c r="D161" s="1133"/>
      <c r="E161" s="629"/>
      <c r="F161" s="1132">
        <f>'Community Conversations'!H106</f>
        <v>0</v>
      </c>
      <c r="G161" s="628"/>
    </row>
    <row r="162" spans="1:7" ht="12" customHeight="1" thickBot="1">
      <c r="A162" s="633"/>
      <c r="B162" s="629"/>
      <c r="C162" s="629"/>
      <c r="D162" s="1134"/>
      <c r="E162" s="629"/>
      <c r="F162" s="1134"/>
      <c r="G162" s="628"/>
    </row>
    <row r="163" spans="1:7" ht="12" customHeight="1">
      <c r="A163" s="633"/>
      <c r="B163" s="629"/>
      <c r="C163" s="629"/>
      <c r="D163" s="634"/>
      <c r="E163" s="629"/>
      <c r="F163" s="1132">
        <f>'Community Conversations'!H108</f>
        <v>0</v>
      </c>
      <c r="G163" s="628"/>
    </row>
    <row r="164" spans="1:7" ht="12" customHeight="1" thickBot="1">
      <c r="A164" s="633"/>
      <c r="B164" s="629"/>
      <c r="C164" s="629"/>
      <c r="D164" s="634"/>
      <c r="E164" s="629"/>
      <c r="F164" s="1134"/>
      <c r="G164" s="628"/>
    </row>
    <row r="165" spans="1:7" ht="12" customHeight="1">
      <c r="A165" s="633"/>
      <c r="B165" s="629"/>
      <c r="C165" s="629"/>
      <c r="D165" s="634"/>
      <c r="E165" s="629"/>
      <c r="F165" s="632"/>
      <c r="G165" s="628"/>
    </row>
    <row r="166" spans="1:7" ht="12" customHeight="1" thickBot="1">
      <c r="A166" s="668"/>
      <c r="B166" s="629"/>
      <c r="C166" s="629"/>
      <c r="D166" s="634"/>
      <c r="E166" s="629"/>
      <c r="F166" s="632"/>
      <c r="G166" s="628"/>
    </row>
    <row r="167" spans="1:7" ht="6" customHeight="1">
      <c r="B167" s="653"/>
      <c r="C167" s="653"/>
      <c r="D167" s="653"/>
      <c r="E167" s="653"/>
      <c r="F167" s="655"/>
      <c r="G167" s="656"/>
    </row>
    <row r="168" spans="1:7" s="664" customFormat="1" ht="6" customHeight="1" thickBot="1">
      <c r="B168" s="661"/>
      <c r="C168" s="661"/>
      <c r="D168" s="661"/>
      <c r="E168" s="661"/>
      <c r="F168" s="662"/>
      <c r="G168" s="663"/>
    </row>
    <row r="169" spans="1:7" ht="12" customHeight="1">
      <c r="A169" s="667"/>
      <c r="B169" s="624"/>
      <c r="C169" s="624"/>
      <c r="D169" s="624"/>
      <c r="E169" s="624"/>
      <c r="F169" s="625"/>
      <c r="G169" s="626"/>
    </row>
    <row r="170" spans="1:7" ht="37.5">
      <c r="A170" s="633"/>
      <c r="B170" s="665" t="s">
        <v>507</v>
      </c>
      <c r="C170" s="627"/>
      <c r="D170" s="222" t="s">
        <v>508</v>
      </c>
      <c r="E170" s="627"/>
      <c r="F170" s="621" t="s">
        <v>509</v>
      </c>
      <c r="G170" s="628"/>
    </row>
    <row r="171" spans="1:7" ht="12" customHeight="1" thickBot="1">
      <c r="A171" s="633"/>
      <c r="B171" s="629"/>
      <c r="C171" s="629"/>
      <c r="D171" s="630"/>
      <c r="E171" s="630"/>
      <c r="F171" s="631"/>
      <c r="G171" s="628"/>
    </row>
    <row r="172" spans="1:7" ht="12" customHeight="1">
      <c r="A172" s="633"/>
      <c r="B172" s="629"/>
      <c r="C172" s="629"/>
      <c r="D172" s="629"/>
      <c r="E172" s="629"/>
      <c r="F172" s="1132">
        <f>'Community Conversations'!H113</f>
        <v>0</v>
      </c>
      <c r="G172" s="628"/>
    </row>
    <row r="173" spans="1:7" ht="13.5" thickBot="1">
      <c r="A173" s="633"/>
      <c r="B173" s="629"/>
      <c r="C173" s="629"/>
      <c r="D173" s="630"/>
      <c r="E173" s="629"/>
      <c r="F173" s="1134"/>
      <c r="G173" s="628"/>
    </row>
    <row r="174" spans="1:7" ht="12.75">
      <c r="A174" s="633"/>
      <c r="B174" s="629"/>
      <c r="C174" s="629"/>
      <c r="D174" s="1132">
        <f>'Community Conversations'!$D$113</f>
        <v>0</v>
      </c>
      <c r="E174" s="629"/>
      <c r="F174" s="1132">
        <f>'Community Conversations'!H115</f>
        <v>0</v>
      </c>
      <c r="G174" s="628"/>
    </row>
    <row r="175" spans="1:7" ht="13.5" thickBot="1">
      <c r="A175" s="633"/>
      <c r="B175" s="629"/>
      <c r="C175" s="629"/>
      <c r="D175" s="1133"/>
      <c r="E175" s="629"/>
      <c r="F175" s="1134"/>
      <c r="G175" s="628"/>
    </row>
    <row r="176" spans="1:7" ht="12" customHeight="1" thickBot="1">
      <c r="A176" s="633"/>
      <c r="B176" s="629"/>
      <c r="C176" s="629"/>
      <c r="D176" s="1133"/>
      <c r="E176" s="629"/>
      <c r="F176" s="651"/>
      <c r="G176" s="628"/>
    </row>
    <row r="177" spans="1:7" ht="12" customHeight="1">
      <c r="A177" s="633"/>
      <c r="B177" s="629"/>
      <c r="C177" s="629"/>
      <c r="D177" s="1133"/>
      <c r="E177" s="629"/>
      <c r="F177" s="1132">
        <f>'Community Conversations'!H117</f>
        <v>0</v>
      </c>
      <c r="G177" s="628"/>
    </row>
    <row r="178" spans="1:7" ht="12" customHeight="1" thickBot="1">
      <c r="A178" s="633"/>
      <c r="B178" s="629"/>
      <c r="C178" s="629"/>
      <c r="D178" s="1133"/>
      <c r="E178" s="629"/>
      <c r="F178" s="1134"/>
      <c r="G178" s="628"/>
    </row>
    <row r="179" spans="1:7" ht="12" customHeight="1" thickBot="1">
      <c r="A179" s="633"/>
      <c r="B179" s="629"/>
      <c r="C179" s="629"/>
      <c r="D179" s="1134"/>
      <c r="E179" s="629"/>
      <c r="F179" s="1132">
        <f>'Community Conversations'!H119</f>
        <v>0</v>
      </c>
      <c r="G179" s="628"/>
    </row>
    <row r="180" spans="1:7" ht="12" customHeight="1" thickBot="1">
      <c r="A180" s="633"/>
      <c r="B180" s="652"/>
      <c r="C180" s="629"/>
      <c r="D180" s="630"/>
      <c r="E180" s="629"/>
      <c r="F180" s="1134"/>
      <c r="G180" s="628"/>
    </row>
    <row r="181" spans="1:7" ht="15.75">
      <c r="A181" s="633"/>
      <c r="B181" s="666" t="s">
        <v>506</v>
      </c>
      <c r="C181" s="629"/>
      <c r="D181" s="629"/>
      <c r="E181" s="629"/>
      <c r="F181" s="751"/>
      <c r="G181" s="628"/>
    </row>
    <row r="182" spans="1:7" ht="12" customHeight="1" thickBot="1">
      <c r="A182" s="633"/>
      <c r="B182" s="629"/>
      <c r="C182" s="629"/>
      <c r="D182" s="630"/>
      <c r="E182" s="629"/>
      <c r="F182" s="751"/>
      <c r="G182" s="628"/>
    </row>
    <row r="183" spans="1:7" ht="12" customHeight="1">
      <c r="A183" s="633"/>
      <c r="B183" s="1132">
        <f>'Community Conversations'!$A$111</f>
        <v>0</v>
      </c>
      <c r="C183" s="629"/>
      <c r="D183" s="630"/>
      <c r="E183" s="629"/>
      <c r="F183" s="751"/>
      <c r="G183" s="628"/>
    </row>
    <row r="184" spans="1:7" ht="12" customHeight="1">
      <c r="A184" s="633"/>
      <c r="B184" s="1133"/>
      <c r="C184" s="629"/>
      <c r="D184" s="630"/>
      <c r="E184" s="629"/>
      <c r="F184" s="751"/>
      <c r="G184" s="628"/>
    </row>
    <row r="185" spans="1:7" ht="12" customHeight="1" thickBot="1">
      <c r="A185" s="633"/>
      <c r="B185" s="1133"/>
      <c r="C185" s="629"/>
      <c r="D185" s="630"/>
      <c r="E185" s="629"/>
      <c r="F185" s="751"/>
      <c r="G185" s="628"/>
    </row>
    <row r="186" spans="1:7" ht="12" customHeight="1" thickBot="1">
      <c r="A186" s="633"/>
      <c r="B186" s="1133"/>
      <c r="C186" s="629"/>
      <c r="D186" s="630"/>
      <c r="E186" s="629"/>
      <c r="F186" s="1132">
        <f>'Community Conversations'!H121</f>
        <v>0</v>
      </c>
      <c r="G186" s="628"/>
    </row>
    <row r="187" spans="1:7" ht="12" customHeight="1" thickBot="1">
      <c r="A187" s="633"/>
      <c r="B187" s="1133"/>
      <c r="C187" s="629"/>
      <c r="D187" s="1132">
        <f>'Community Conversations'!$D$121</f>
        <v>0</v>
      </c>
      <c r="E187" s="629"/>
      <c r="F187" s="1134"/>
      <c r="G187" s="628"/>
    </row>
    <row r="188" spans="1:7" ht="12" customHeight="1">
      <c r="A188" s="633"/>
      <c r="B188" s="1133"/>
      <c r="C188" s="629"/>
      <c r="D188" s="1133"/>
      <c r="E188" s="629"/>
      <c r="F188" s="1132">
        <f>'Community Conversations'!H123</f>
        <v>0</v>
      </c>
      <c r="G188" s="628"/>
    </row>
    <row r="189" spans="1:7" ht="12" customHeight="1" thickBot="1">
      <c r="A189" s="633"/>
      <c r="B189" s="1133"/>
      <c r="C189" s="629"/>
      <c r="D189" s="1133"/>
      <c r="E189" s="629"/>
      <c r="F189" s="1134"/>
      <c r="G189" s="628"/>
    </row>
    <row r="190" spans="1:7" ht="12" customHeight="1" thickBot="1">
      <c r="A190" s="633"/>
      <c r="B190" s="1133"/>
      <c r="C190" s="629"/>
      <c r="D190" s="1133"/>
      <c r="E190" s="629"/>
      <c r="F190" s="651"/>
      <c r="G190" s="628"/>
    </row>
    <row r="191" spans="1:7" ht="12" customHeight="1">
      <c r="A191" s="633"/>
      <c r="B191" s="1133"/>
      <c r="C191" s="629"/>
      <c r="D191" s="1133"/>
      <c r="E191" s="629"/>
      <c r="F191" s="1132">
        <f>'Community Conversations'!H125</f>
        <v>0</v>
      </c>
      <c r="G191" s="628"/>
    </row>
    <row r="192" spans="1:7" ht="12" customHeight="1" thickBot="1">
      <c r="A192" s="633"/>
      <c r="B192" s="1133"/>
      <c r="C192" s="629"/>
      <c r="D192" s="1134"/>
      <c r="E192" s="629"/>
      <c r="F192" s="1134"/>
      <c r="G192" s="628"/>
    </row>
    <row r="193" spans="1:7" ht="12" customHeight="1">
      <c r="A193" s="633"/>
      <c r="B193" s="1133"/>
      <c r="C193" s="629"/>
      <c r="D193" s="630"/>
      <c r="E193" s="629"/>
      <c r="F193" s="1132">
        <f>'Community Conversations'!H127</f>
        <v>0</v>
      </c>
      <c r="G193" s="628"/>
    </row>
    <row r="194" spans="1:7" ht="12" customHeight="1" thickBot="1">
      <c r="A194" s="633"/>
      <c r="B194" s="1133"/>
      <c r="C194" s="629"/>
      <c r="D194" s="630"/>
      <c r="E194" s="629"/>
      <c r="F194" s="1134"/>
      <c r="G194" s="628"/>
    </row>
    <row r="195" spans="1:7" ht="12" customHeight="1">
      <c r="A195" s="633"/>
      <c r="B195" s="1133"/>
      <c r="C195" s="629"/>
      <c r="D195" s="630"/>
      <c r="E195" s="629"/>
      <c r="F195" s="751"/>
      <c r="G195" s="628"/>
    </row>
    <row r="196" spans="1:7" ht="12" customHeight="1" thickBot="1">
      <c r="A196" s="633"/>
      <c r="B196" s="1134"/>
      <c r="C196" s="629"/>
      <c r="D196" s="630"/>
      <c r="E196" s="629"/>
      <c r="F196" s="751"/>
      <c r="G196" s="628"/>
    </row>
    <row r="197" spans="1:7" ht="12" customHeight="1" thickBot="1">
      <c r="A197" s="633"/>
      <c r="B197" s="629"/>
      <c r="C197" s="629"/>
      <c r="D197" s="630"/>
      <c r="E197" s="629"/>
      <c r="F197" s="651"/>
      <c r="G197" s="628"/>
    </row>
    <row r="198" spans="1:7" ht="12" customHeight="1" thickBot="1">
      <c r="A198" s="633"/>
      <c r="B198" s="629"/>
      <c r="C198" s="629"/>
      <c r="D198" s="634"/>
      <c r="E198" s="629"/>
      <c r="F198" s="1132">
        <f>'Community Conversations'!H129</f>
        <v>0</v>
      </c>
      <c r="G198" s="628"/>
    </row>
    <row r="199" spans="1:7" ht="12" customHeight="1" thickBot="1">
      <c r="A199" s="633"/>
      <c r="B199" s="629"/>
      <c r="C199" s="629"/>
      <c r="D199" s="1132">
        <f>'Community Conversations'!$D$129</f>
        <v>0</v>
      </c>
      <c r="E199" s="629"/>
      <c r="F199" s="1134"/>
      <c r="G199" s="628"/>
    </row>
    <row r="200" spans="1:7" ht="12" customHeight="1">
      <c r="A200" s="633"/>
      <c r="B200" s="629"/>
      <c r="C200" s="629"/>
      <c r="D200" s="1133"/>
      <c r="E200" s="629"/>
      <c r="F200" s="1132">
        <f>'Community Conversations'!H131</f>
        <v>0</v>
      </c>
      <c r="G200" s="628"/>
    </row>
    <row r="201" spans="1:7" ht="12" customHeight="1" thickBot="1">
      <c r="A201" s="633"/>
      <c r="B201" s="629"/>
      <c r="C201" s="629"/>
      <c r="D201" s="1133"/>
      <c r="E201" s="629"/>
      <c r="F201" s="1134"/>
      <c r="G201" s="628"/>
    </row>
    <row r="202" spans="1:7" ht="12" customHeight="1" thickBot="1">
      <c r="A202" s="633"/>
      <c r="B202" s="629"/>
      <c r="C202" s="629"/>
      <c r="D202" s="1133"/>
      <c r="E202" s="629"/>
      <c r="F202" s="651"/>
      <c r="G202" s="628"/>
    </row>
    <row r="203" spans="1:7" ht="12" customHeight="1">
      <c r="A203" s="633"/>
      <c r="B203" s="629"/>
      <c r="C203" s="629"/>
      <c r="D203" s="1133"/>
      <c r="E203" s="629"/>
      <c r="F203" s="1132">
        <f>'Community Conversations'!H133</f>
        <v>0</v>
      </c>
      <c r="G203" s="628"/>
    </row>
    <row r="204" spans="1:7" ht="12" customHeight="1" thickBot="1">
      <c r="A204" s="633"/>
      <c r="B204" s="629"/>
      <c r="C204" s="629"/>
      <c r="D204" s="1134"/>
      <c r="E204" s="629"/>
      <c r="F204" s="1134"/>
      <c r="G204" s="628"/>
    </row>
    <row r="205" spans="1:7" ht="12" customHeight="1">
      <c r="A205" s="633"/>
      <c r="B205" s="629"/>
      <c r="C205" s="629"/>
      <c r="D205" s="634"/>
      <c r="E205" s="629"/>
      <c r="F205" s="1132">
        <f>'Community Conversations'!H135</f>
        <v>0</v>
      </c>
      <c r="G205" s="628"/>
    </row>
    <row r="206" spans="1:7" ht="12" customHeight="1" thickBot="1">
      <c r="A206" s="633"/>
      <c r="B206" s="629"/>
      <c r="C206" s="629"/>
      <c r="D206" s="634"/>
      <c r="E206" s="629"/>
      <c r="F206" s="1134"/>
      <c r="G206" s="628"/>
    </row>
    <row r="207" spans="1:7" ht="12" customHeight="1">
      <c r="A207" s="633"/>
      <c r="B207" s="629"/>
      <c r="C207" s="629"/>
      <c r="D207" s="634"/>
      <c r="E207" s="629"/>
      <c r="F207" s="632"/>
      <c r="G207" s="628"/>
    </row>
    <row r="208" spans="1:7" ht="12" customHeight="1" thickBot="1">
      <c r="A208" s="668"/>
      <c r="B208" s="629"/>
      <c r="C208" s="629"/>
      <c r="D208" s="634"/>
      <c r="E208" s="629"/>
      <c r="F208" s="632"/>
      <c r="G208" s="628"/>
    </row>
    <row r="209" spans="1:7" ht="6" customHeight="1">
      <c r="B209" s="653"/>
      <c r="C209" s="653"/>
      <c r="D209" s="653"/>
      <c r="E209" s="653"/>
      <c r="F209" s="655"/>
      <c r="G209" s="656"/>
    </row>
    <row r="210" spans="1:7" s="664" customFormat="1" ht="6" customHeight="1" thickBot="1">
      <c r="B210" s="661"/>
      <c r="C210" s="661"/>
      <c r="D210" s="661"/>
      <c r="E210" s="661"/>
      <c r="F210" s="662"/>
      <c r="G210" s="663"/>
    </row>
    <row r="211" spans="1:7" ht="12" customHeight="1">
      <c r="A211" s="667"/>
      <c r="B211" s="624"/>
      <c r="C211" s="624"/>
      <c r="D211" s="624"/>
      <c r="E211" s="624"/>
      <c r="F211" s="625"/>
      <c r="G211" s="626"/>
    </row>
    <row r="212" spans="1:7" ht="37.5">
      <c r="A212" s="633"/>
      <c r="B212" s="665" t="s">
        <v>507</v>
      </c>
      <c r="C212" s="627"/>
      <c r="D212" s="222" t="s">
        <v>508</v>
      </c>
      <c r="E212" s="627"/>
      <c r="F212" s="621" t="s">
        <v>509</v>
      </c>
      <c r="G212" s="628"/>
    </row>
    <row r="213" spans="1:7" ht="12" customHeight="1" thickBot="1">
      <c r="A213" s="633"/>
      <c r="B213" s="629"/>
      <c r="C213" s="629"/>
      <c r="D213" s="630"/>
      <c r="E213" s="630"/>
      <c r="F213" s="631"/>
      <c r="G213" s="628"/>
    </row>
    <row r="214" spans="1:7" ht="12" customHeight="1">
      <c r="A214" s="633"/>
      <c r="B214" s="629"/>
      <c r="C214" s="629"/>
      <c r="D214" s="629"/>
      <c r="E214" s="629"/>
      <c r="F214" s="1132">
        <f>'Community Conversations'!H140</f>
        <v>0</v>
      </c>
      <c r="G214" s="628"/>
    </row>
    <row r="215" spans="1:7" ht="12" customHeight="1" thickBot="1">
      <c r="A215" s="633"/>
      <c r="B215" s="629"/>
      <c r="C215" s="629"/>
      <c r="D215" s="630"/>
      <c r="E215" s="629"/>
      <c r="F215" s="1134"/>
      <c r="G215" s="628"/>
    </row>
    <row r="216" spans="1:7" ht="12.75">
      <c r="A216" s="633"/>
      <c r="B216" s="629"/>
      <c r="C216" s="629"/>
      <c r="D216" s="1132">
        <f>'Community Conversations'!$A$140</f>
        <v>0</v>
      </c>
      <c r="E216" s="629"/>
      <c r="F216" s="1132">
        <f>'Community Conversations'!H142</f>
        <v>0</v>
      </c>
      <c r="G216" s="628"/>
    </row>
    <row r="217" spans="1:7" ht="12" customHeight="1" thickBot="1">
      <c r="A217" s="633"/>
      <c r="B217" s="629"/>
      <c r="C217" s="629"/>
      <c r="D217" s="1133"/>
      <c r="E217" s="629"/>
      <c r="F217" s="1134"/>
      <c r="G217" s="628"/>
    </row>
    <row r="218" spans="1:7" ht="13.5" thickBot="1">
      <c r="A218" s="633"/>
      <c r="B218" s="629"/>
      <c r="C218" s="629"/>
      <c r="D218" s="1133"/>
      <c r="E218" s="629"/>
      <c r="F218" s="651"/>
      <c r="G218" s="628"/>
    </row>
    <row r="219" spans="1:7" ht="12" customHeight="1">
      <c r="A219" s="633"/>
      <c r="B219" s="629"/>
      <c r="C219" s="629"/>
      <c r="D219" s="1133"/>
      <c r="E219" s="629"/>
      <c r="F219" s="1132">
        <f>'Community Conversations'!H144</f>
        <v>0</v>
      </c>
      <c r="G219" s="628"/>
    </row>
    <row r="220" spans="1:7" ht="12" customHeight="1" thickBot="1">
      <c r="A220" s="633"/>
      <c r="B220" s="629"/>
      <c r="C220" s="629"/>
      <c r="D220" s="1133"/>
      <c r="E220" s="629"/>
      <c r="F220" s="1134"/>
      <c r="G220" s="628"/>
    </row>
    <row r="221" spans="1:7" ht="12" customHeight="1" thickBot="1">
      <c r="A221" s="633"/>
      <c r="B221" s="629"/>
      <c r="C221" s="629"/>
      <c r="D221" s="1134"/>
      <c r="E221" s="629"/>
      <c r="F221" s="1132">
        <f>'Community Conversations'!H146</f>
        <v>0</v>
      </c>
      <c r="G221" s="628"/>
    </row>
    <row r="222" spans="1:7" ht="12" customHeight="1" thickBot="1">
      <c r="A222" s="633"/>
      <c r="B222" s="652"/>
      <c r="C222" s="629"/>
      <c r="D222" s="630"/>
      <c r="E222" s="629"/>
      <c r="F222" s="1134"/>
      <c r="G222" s="628"/>
    </row>
    <row r="223" spans="1:7" ht="15.75">
      <c r="A223" s="633"/>
      <c r="B223" s="666" t="s">
        <v>518</v>
      </c>
      <c r="C223" s="629"/>
      <c r="D223" s="629"/>
      <c r="E223" s="629"/>
      <c r="F223" s="751"/>
      <c r="G223" s="628"/>
    </row>
    <row r="224" spans="1:7" ht="12" customHeight="1" thickBot="1">
      <c r="A224" s="633"/>
      <c r="B224" s="629"/>
      <c r="C224" s="629"/>
      <c r="D224" s="630"/>
      <c r="E224" s="629"/>
      <c r="F224" s="751"/>
      <c r="G224" s="628"/>
    </row>
    <row r="225" spans="1:7" ht="12" customHeight="1">
      <c r="A225" s="633"/>
      <c r="B225" s="1132">
        <f>'Community Conversations'!$A$138</f>
        <v>0</v>
      </c>
      <c r="C225" s="629"/>
      <c r="D225" s="630"/>
      <c r="E225" s="629"/>
      <c r="F225" s="751"/>
      <c r="G225" s="628"/>
    </row>
    <row r="226" spans="1:7" ht="12" customHeight="1">
      <c r="A226" s="633"/>
      <c r="B226" s="1133"/>
      <c r="C226" s="629"/>
      <c r="D226" s="630"/>
      <c r="E226" s="629"/>
      <c r="F226" s="751"/>
      <c r="G226" s="628"/>
    </row>
    <row r="227" spans="1:7" ht="12" customHeight="1" thickBot="1">
      <c r="A227" s="633"/>
      <c r="B227" s="1133"/>
      <c r="C227" s="629"/>
      <c r="D227" s="630"/>
      <c r="E227" s="629"/>
      <c r="F227" s="751"/>
      <c r="G227" s="628"/>
    </row>
    <row r="228" spans="1:7" ht="12" customHeight="1" thickBot="1">
      <c r="A228" s="633"/>
      <c r="B228" s="1133"/>
      <c r="C228" s="629"/>
      <c r="D228" s="630"/>
      <c r="E228" s="629"/>
      <c r="F228" s="1132">
        <f>'Community Conversations'!H148</f>
        <v>0</v>
      </c>
      <c r="G228" s="628"/>
    </row>
    <row r="229" spans="1:7" ht="13.5" thickBot="1">
      <c r="A229" s="633"/>
      <c r="B229" s="1133"/>
      <c r="C229" s="629"/>
      <c r="D229" s="1132">
        <f>'Community Conversations'!$A$148</f>
        <v>0</v>
      </c>
      <c r="E229" s="629"/>
      <c r="F229" s="1134"/>
      <c r="G229" s="628"/>
    </row>
    <row r="230" spans="1:7" ht="12" customHeight="1">
      <c r="A230" s="633"/>
      <c r="B230" s="1133"/>
      <c r="C230" s="629"/>
      <c r="D230" s="1133"/>
      <c r="E230" s="629"/>
      <c r="F230" s="1132">
        <f>'Community Conversations'!H150</f>
        <v>0</v>
      </c>
      <c r="G230" s="628"/>
    </row>
    <row r="231" spans="1:7" ht="12" customHeight="1" thickBot="1">
      <c r="A231" s="633"/>
      <c r="B231" s="1133"/>
      <c r="C231" s="629"/>
      <c r="D231" s="1133"/>
      <c r="E231" s="629"/>
      <c r="F231" s="1134"/>
      <c r="G231" s="628"/>
    </row>
    <row r="232" spans="1:7" ht="12" customHeight="1" thickBot="1">
      <c r="A232" s="633"/>
      <c r="B232" s="1133"/>
      <c r="C232" s="629"/>
      <c r="D232" s="1133"/>
      <c r="E232" s="629"/>
      <c r="F232" s="651"/>
      <c r="G232" s="628"/>
    </row>
    <row r="233" spans="1:7" ht="12" customHeight="1">
      <c r="A233" s="633"/>
      <c r="B233" s="1133"/>
      <c r="C233" s="629"/>
      <c r="D233" s="1133"/>
      <c r="E233" s="629"/>
      <c r="F233" s="1132">
        <f>'Community Conversations'!H152</f>
        <v>0</v>
      </c>
      <c r="G233" s="628"/>
    </row>
    <row r="234" spans="1:7" ht="12" customHeight="1" thickBot="1">
      <c r="A234" s="633"/>
      <c r="B234" s="1133"/>
      <c r="C234" s="629"/>
      <c r="D234" s="1134"/>
      <c r="E234" s="629"/>
      <c r="F234" s="1134"/>
      <c r="G234" s="628"/>
    </row>
    <row r="235" spans="1:7" ht="12" customHeight="1">
      <c r="A235" s="633"/>
      <c r="B235" s="1133"/>
      <c r="C235" s="629"/>
      <c r="D235" s="630"/>
      <c r="E235" s="629"/>
      <c r="F235" s="1132">
        <f>'Community Conversations'!H154</f>
        <v>0</v>
      </c>
      <c r="G235" s="628"/>
    </row>
    <row r="236" spans="1:7" ht="12" customHeight="1" thickBot="1">
      <c r="A236" s="633"/>
      <c r="B236" s="1133"/>
      <c r="C236" s="629"/>
      <c r="D236" s="630"/>
      <c r="E236" s="629"/>
      <c r="F236" s="1134"/>
      <c r="G236" s="628"/>
    </row>
    <row r="237" spans="1:7" ht="12" customHeight="1">
      <c r="A237" s="633"/>
      <c r="B237" s="1133"/>
      <c r="C237" s="629"/>
      <c r="D237" s="630"/>
      <c r="E237" s="629"/>
      <c r="F237" s="751"/>
      <c r="G237" s="628"/>
    </row>
    <row r="238" spans="1:7" ht="12" customHeight="1" thickBot="1">
      <c r="A238" s="633"/>
      <c r="B238" s="1134"/>
      <c r="C238" s="629"/>
      <c r="D238" s="630"/>
      <c r="E238" s="629"/>
      <c r="F238" s="751"/>
      <c r="G238" s="628"/>
    </row>
    <row r="239" spans="1:7" ht="12" customHeight="1" thickBot="1">
      <c r="A239" s="633"/>
      <c r="B239" s="629"/>
      <c r="C239" s="629"/>
      <c r="D239" s="630"/>
      <c r="E239" s="629"/>
      <c r="F239" s="651"/>
      <c r="G239" s="628"/>
    </row>
    <row r="240" spans="1:7" ht="12" customHeight="1" thickBot="1">
      <c r="A240" s="633"/>
      <c r="B240" s="629"/>
      <c r="C240" s="629"/>
      <c r="D240" s="634"/>
      <c r="E240" s="629"/>
      <c r="F240" s="1132">
        <f>'Community Conversations'!H156</f>
        <v>0</v>
      </c>
      <c r="G240" s="628"/>
    </row>
    <row r="241" spans="1:7" ht="12" customHeight="1" thickBot="1">
      <c r="A241" s="633"/>
      <c r="B241" s="629"/>
      <c r="C241" s="629"/>
      <c r="D241" s="1132">
        <f>'Community Conversations'!$A$156</f>
        <v>0</v>
      </c>
      <c r="E241" s="629"/>
      <c r="F241" s="1134"/>
      <c r="G241" s="628"/>
    </row>
    <row r="242" spans="1:7" ht="12" customHeight="1">
      <c r="A242" s="633"/>
      <c r="B242" s="629"/>
      <c r="C242" s="629"/>
      <c r="D242" s="1133"/>
      <c r="E242" s="629"/>
      <c r="F242" s="1132">
        <f>'Community Conversations'!H158</f>
        <v>0</v>
      </c>
      <c r="G242" s="628"/>
    </row>
    <row r="243" spans="1:7" ht="12" customHeight="1" thickBot="1">
      <c r="A243" s="633"/>
      <c r="B243" s="629"/>
      <c r="C243" s="629"/>
      <c r="D243" s="1133"/>
      <c r="E243" s="629"/>
      <c r="F243" s="1134"/>
      <c r="G243" s="628"/>
    </row>
    <row r="244" spans="1:7" ht="12" customHeight="1" thickBot="1">
      <c r="A244" s="633"/>
      <c r="B244" s="629"/>
      <c r="C244" s="629"/>
      <c r="D244" s="1133"/>
      <c r="E244" s="629"/>
      <c r="F244" s="651"/>
      <c r="G244" s="628"/>
    </row>
    <row r="245" spans="1:7" ht="12" customHeight="1">
      <c r="A245" s="633"/>
      <c r="B245" s="629"/>
      <c r="C245" s="629"/>
      <c r="D245" s="1133"/>
      <c r="E245" s="629"/>
      <c r="F245" s="1132">
        <f>'Community Conversations'!H160</f>
        <v>0</v>
      </c>
      <c r="G245" s="628"/>
    </row>
    <row r="246" spans="1:7" ht="12" customHeight="1" thickBot="1">
      <c r="A246" s="633"/>
      <c r="B246" s="629"/>
      <c r="C246" s="629"/>
      <c r="D246" s="1134"/>
      <c r="E246" s="629"/>
      <c r="F246" s="1134"/>
      <c r="G246" s="628"/>
    </row>
    <row r="247" spans="1:7" ht="12" customHeight="1">
      <c r="A247" s="633"/>
      <c r="B247" s="629"/>
      <c r="C247" s="629"/>
      <c r="D247" s="634"/>
      <c r="E247" s="629"/>
      <c r="F247" s="1132">
        <f>'Community Conversations'!H162</f>
        <v>0</v>
      </c>
      <c r="G247" s="628"/>
    </row>
    <row r="248" spans="1:7" ht="12" customHeight="1" thickBot="1">
      <c r="A248" s="633"/>
      <c r="B248" s="629"/>
      <c r="C248" s="629"/>
      <c r="D248" s="634"/>
      <c r="E248" s="629"/>
      <c r="F248" s="1134"/>
      <c r="G248" s="628"/>
    </row>
    <row r="249" spans="1:7" ht="12" customHeight="1">
      <c r="A249" s="633"/>
      <c r="B249" s="629"/>
      <c r="C249" s="629"/>
      <c r="D249" s="634"/>
      <c r="E249" s="629"/>
      <c r="F249" s="632"/>
      <c r="G249" s="628"/>
    </row>
    <row r="250" spans="1:7" ht="12" customHeight="1" thickBot="1">
      <c r="A250" s="668"/>
      <c r="B250" s="635"/>
      <c r="C250" s="635"/>
      <c r="D250" s="635"/>
      <c r="E250" s="635"/>
      <c r="F250" s="636"/>
      <c r="G250" s="637"/>
    </row>
  </sheetData>
  <sheetProtection algorithmName="SHA-512" hashValue="2ge9Yrt79JlOUj/DRxVFNKSocTw2Ukx5jAyD8E3JanVXPiJPgTLT0JG9AgtuSb+bxX97xk2bXCxniDQMIxBf4Q==" saltValue="ZDqgsRiqpPZBMIEE10gVag==" spinCount="100000" sheet="1" objects="1" scenarios="1"/>
  <mergeCells count="96">
    <mergeCell ref="B225:B238"/>
    <mergeCell ref="B183:B196"/>
    <mergeCell ref="B141:B154"/>
    <mergeCell ref="B99:B112"/>
    <mergeCell ref="B57:B70"/>
    <mergeCell ref="D187:D192"/>
    <mergeCell ref="D199:D204"/>
    <mergeCell ref="D216:D221"/>
    <mergeCell ref="D229:D234"/>
    <mergeCell ref="D241:D246"/>
    <mergeCell ref="D115:D120"/>
    <mergeCell ref="D132:D137"/>
    <mergeCell ref="D145:D150"/>
    <mergeCell ref="D157:D162"/>
    <mergeCell ref="D174:D179"/>
    <mergeCell ref="D48:D53"/>
    <mergeCell ref="D61:D66"/>
    <mergeCell ref="D73:D78"/>
    <mergeCell ref="D90:D95"/>
    <mergeCell ref="D103:D108"/>
    <mergeCell ref="F235:F236"/>
    <mergeCell ref="F240:F241"/>
    <mergeCell ref="F242:F243"/>
    <mergeCell ref="F245:F246"/>
    <mergeCell ref="F247:F248"/>
    <mergeCell ref="F219:F220"/>
    <mergeCell ref="F221:F222"/>
    <mergeCell ref="F228:F229"/>
    <mergeCell ref="F230:F231"/>
    <mergeCell ref="F233:F234"/>
    <mergeCell ref="F200:F201"/>
    <mergeCell ref="F203:F204"/>
    <mergeCell ref="F205:F206"/>
    <mergeCell ref="F214:F215"/>
    <mergeCell ref="F216:F217"/>
    <mergeCell ref="F186:F187"/>
    <mergeCell ref="F188:F189"/>
    <mergeCell ref="F191:F192"/>
    <mergeCell ref="F193:F194"/>
    <mergeCell ref="F198:F199"/>
    <mergeCell ref="F163:F164"/>
    <mergeCell ref="F172:F173"/>
    <mergeCell ref="F174:F175"/>
    <mergeCell ref="F177:F178"/>
    <mergeCell ref="F179:F180"/>
    <mergeCell ref="F149:F150"/>
    <mergeCell ref="F151:F152"/>
    <mergeCell ref="F156:F157"/>
    <mergeCell ref="F158:F159"/>
    <mergeCell ref="F161:F162"/>
    <mergeCell ref="F132:F133"/>
    <mergeCell ref="F135:F136"/>
    <mergeCell ref="F137:F138"/>
    <mergeCell ref="F144:F145"/>
    <mergeCell ref="F146:F147"/>
    <mergeCell ref="F114:F115"/>
    <mergeCell ref="F116:F117"/>
    <mergeCell ref="F119:F120"/>
    <mergeCell ref="F121:F122"/>
    <mergeCell ref="F130:F131"/>
    <mergeCell ref="F95:F96"/>
    <mergeCell ref="F102:F103"/>
    <mergeCell ref="F104:F105"/>
    <mergeCell ref="F107:F108"/>
    <mergeCell ref="F109:F110"/>
    <mergeCell ref="F77:F78"/>
    <mergeCell ref="F79:F80"/>
    <mergeCell ref="F88:F89"/>
    <mergeCell ref="F90:F91"/>
    <mergeCell ref="F93:F94"/>
    <mergeCell ref="F62:F63"/>
    <mergeCell ref="F65:F66"/>
    <mergeCell ref="F67:F68"/>
    <mergeCell ref="F72:F73"/>
    <mergeCell ref="F74:F75"/>
    <mergeCell ref="F46:F47"/>
    <mergeCell ref="F48:F49"/>
    <mergeCell ref="F51:F52"/>
    <mergeCell ref="F53:F54"/>
    <mergeCell ref="F60:F61"/>
    <mergeCell ref="B16:B29"/>
    <mergeCell ref="F5:F6"/>
    <mergeCell ref="F10:F11"/>
    <mergeCell ref="D7:D12"/>
    <mergeCell ref="D20:D25"/>
    <mergeCell ref="F7:F8"/>
    <mergeCell ref="F12:F13"/>
    <mergeCell ref="F19:F20"/>
    <mergeCell ref="F21:F22"/>
    <mergeCell ref="F24:F25"/>
    <mergeCell ref="F26:F27"/>
    <mergeCell ref="D32:D37"/>
    <mergeCell ref="F31:F32"/>
    <mergeCell ref="F36:F37"/>
    <mergeCell ref="F33:F34"/>
    <mergeCell ref="F38:F39"/>
  </mergeCells>
  <pageMargins left="0.25" right="0.25" top="0.5" bottom="0.5" header="0.3" footer="0.3"/>
  <pageSetup fitToWidth="0" orientation="landscape" r:id="rId1"/>
  <rowBreaks count="5" manualBreakCount="5">
    <brk id="41" max="6" man="1"/>
    <brk id="83" max="6" man="1"/>
    <brk id="125" max="6" man="1"/>
    <brk id="167" max="6" man="1"/>
    <brk id="209" max="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464"/>
  </sheetPr>
  <dimension ref="A1:EX239"/>
  <sheetViews>
    <sheetView showGridLines="0" zoomScale="90" zoomScaleNormal="90" workbookViewId="0">
      <selection activeCell="D7" sqref="D7:D12"/>
    </sheetView>
  </sheetViews>
  <sheetFormatPr defaultRowHeight="12.75"/>
  <cols>
    <col min="1" max="1" width="6" style="642" bestFit="1" customWidth="1"/>
    <col min="2" max="2" width="12.85546875" style="642" bestFit="1" customWidth="1"/>
    <col min="3" max="3" width="13.140625" style="642" bestFit="1" customWidth="1"/>
    <col min="4" max="4" width="26.28515625" style="642" bestFit="1" customWidth="1"/>
    <col min="5" max="5" width="5.85546875" style="642" bestFit="1" customWidth="1"/>
    <col min="6" max="6" width="15.85546875" style="642" bestFit="1" customWidth="1"/>
    <col min="7" max="7" width="15.85546875" style="642" hidden="1" customWidth="1"/>
    <col min="8" max="8" width="8.5703125" style="642" bestFit="1" customWidth="1"/>
    <col min="9" max="9" width="8.5703125" style="642" customWidth="1"/>
    <col min="10" max="10" width="15.85546875" style="642" bestFit="1" customWidth="1"/>
    <col min="11" max="11" width="12.42578125" style="642" bestFit="1" customWidth="1"/>
    <col min="12" max="12" width="15.28515625" style="642" bestFit="1" customWidth="1"/>
    <col min="13" max="13" width="5.85546875" style="642" bestFit="1" customWidth="1"/>
    <col min="14" max="14" width="17.28515625" style="642" customWidth="1"/>
    <col min="15" max="15" width="2.7109375" style="168" customWidth="1"/>
    <col min="16" max="154" width="9.140625" style="55"/>
    <col min="155" max="16384" width="9.140625" style="642"/>
  </cols>
  <sheetData>
    <row r="1" spans="1:19" ht="16.5" thickBot="1">
      <c r="A1" s="1153" t="s">
        <v>572</v>
      </c>
      <c r="B1" s="1153"/>
      <c r="C1" s="1153"/>
      <c r="D1" s="1153"/>
      <c r="E1" s="1153"/>
      <c r="F1" s="1153"/>
      <c r="G1" s="1153"/>
      <c r="H1" s="1153"/>
      <c r="I1" s="1153"/>
      <c r="J1" s="1153"/>
      <c r="K1" s="1153"/>
      <c r="L1" s="1153"/>
      <c r="M1" s="1153"/>
      <c r="N1" s="1154"/>
      <c r="O1" s="733"/>
    </row>
    <row r="2" spans="1:19" ht="16.5" customHeight="1" thickBot="1">
      <c r="A2" s="1145">
        <f>'Community Conversations'!$A$3</f>
        <v>0</v>
      </c>
      <c r="B2" s="1146"/>
      <c r="C2" s="1146"/>
      <c r="D2" s="1146"/>
      <c r="E2" s="1146"/>
      <c r="F2" s="1146"/>
      <c r="G2" s="1146"/>
      <c r="H2" s="1146"/>
      <c r="I2" s="1146"/>
      <c r="J2" s="1146"/>
      <c r="K2" s="1146"/>
      <c r="L2" s="1146"/>
      <c r="M2" s="1146"/>
      <c r="N2" s="1159"/>
      <c r="O2" s="733"/>
    </row>
    <row r="3" spans="1:19" ht="13.5" thickBot="1">
      <c r="A3" s="1157" t="s">
        <v>573</v>
      </c>
      <c r="B3" s="1157"/>
      <c r="C3" s="1157"/>
      <c r="D3" s="1157"/>
      <c r="E3" s="1157"/>
      <c r="F3" s="1157"/>
      <c r="G3" s="1157"/>
      <c r="H3" s="1157"/>
      <c r="I3" s="1157"/>
      <c r="J3" s="1157"/>
      <c r="K3" s="1157"/>
      <c r="L3" s="1157"/>
      <c r="M3" s="1157"/>
      <c r="N3" s="1158"/>
      <c r="O3" s="733"/>
    </row>
    <row r="4" spans="1:19" s="55" customFormat="1" ht="30.75" thickBot="1">
      <c r="A4" s="782"/>
      <c r="B4" s="783" t="s">
        <v>574</v>
      </c>
      <c r="C4" s="784" t="s">
        <v>575</v>
      </c>
      <c r="D4" s="703" t="s">
        <v>576</v>
      </c>
      <c r="E4" s="785"/>
      <c r="F4" s="703" t="s">
        <v>577</v>
      </c>
      <c r="G4" s="786" t="s">
        <v>578</v>
      </c>
      <c r="H4" s="703" t="s">
        <v>579</v>
      </c>
      <c r="I4" s="703" t="s">
        <v>580</v>
      </c>
      <c r="J4" s="703" t="s">
        <v>581</v>
      </c>
      <c r="K4" s="785"/>
      <c r="L4" s="703" t="s">
        <v>215</v>
      </c>
      <c r="M4" s="787"/>
      <c r="N4" s="744" t="s">
        <v>582</v>
      </c>
      <c r="O4" s="733"/>
    </row>
    <row r="5" spans="1:19" ht="12.75" customHeight="1">
      <c r="A5" s="1143" t="s">
        <v>583</v>
      </c>
      <c r="B5" s="775"/>
      <c r="C5" s="775"/>
      <c r="D5" s="776"/>
      <c r="E5" s="1143" t="s">
        <v>586</v>
      </c>
      <c r="F5" s="777"/>
      <c r="G5" s="778">
        <f>'[2]SMART Goals'!$F5</f>
        <v>0.01</v>
      </c>
      <c r="H5" s="779"/>
      <c r="I5" s="780" t="b">
        <f>IF(COUNT(F5,H5)=2,IF(B5="Decrease",H5-(H5*F5),IF(B5="Increase",H5+(H5*F5),IF(B5="Maintain",H5,""))))</f>
        <v>0</v>
      </c>
      <c r="J5" s="775"/>
      <c r="K5" s="1144" t="s">
        <v>588</v>
      </c>
      <c r="L5" s="776"/>
      <c r="M5" s="1143" t="s">
        <v>586</v>
      </c>
      <c r="N5" s="781"/>
      <c r="O5" s="733"/>
    </row>
    <row r="6" spans="1:19" ht="12.75" customHeight="1">
      <c r="A6" s="1143"/>
      <c r="B6" s="68"/>
      <c r="C6" s="68"/>
      <c r="D6" s="728"/>
      <c r="E6" s="1143"/>
      <c r="F6" s="729"/>
      <c r="G6" s="730">
        <f>'[2]SMART Goals'!$F6</f>
        <v>0.1</v>
      </c>
      <c r="H6" s="731"/>
      <c r="I6" s="734" t="b">
        <f>IF(COUNT(F6,H6)=2,IF(B6="Decrease",H6-(H6*F6),IF(B6="Increase",H6+(H6*F6),IF(B6="Maintain",H6,""))))</f>
        <v>0</v>
      </c>
      <c r="J6" s="68"/>
      <c r="K6" s="1144"/>
      <c r="L6" s="728"/>
      <c r="M6" s="1143"/>
      <c r="N6" s="732"/>
      <c r="O6" s="733"/>
    </row>
    <row r="7" spans="1:19">
      <c r="A7" s="1152"/>
      <c r="B7" s="68"/>
      <c r="C7" s="68"/>
      <c r="D7" s="728"/>
      <c r="E7" s="1152"/>
      <c r="F7" s="729"/>
      <c r="G7" s="730">
        <f>'[2]SMART Goals'!$F7</f>
        <v>0</v>
      </c>
      <c r="H7" s="728"/>
      <c r="I7" s="780" t="b">
        <f>IF(COUNT(F7,H7)=2,IF(B7="Decrease",H7-(H7*F7),IF(B7="Increase",H7+(H7*F7),IF(B7="Maintain",H7,""))))</f>
        <v>0</v>
      </c>
      <c r="J7" s="68"/>
      <c r="K7" s="1160"/>
      <c r="L7" s="728"/>
      <c r="M7" s="1152"/>
      <c r="N7" s="728"/>
      <c r="O7" s="733"/>
    </row>
    <row r="8" spans="1:19" ht="18" customHeight="1" thickBot="1">
      <c r="A8" s="1150" t="s">
        <v>591</v>
      </c>
      <c r="B8" s="1150"/>
      <c r="C8" s="1150"/>
      <c r="D8" s="1150"/>
      <c r="E8" s="1150"/>
      <c r="F8" s="1150"/>
      <c r="G8" s="1150"/>
      <c r="H8" s="1150"/>
      <c r="I8" s="1150"/>
      <c r="J8" s="1150"/>
      <c r="K8" s="1150"/>
      <c r="L8" s="1150"/>
      <c r="M8" s="1150"/>
      <c r="N8" s="1151"/>
      <c r="O8" s="733"/>
    </row>
    <row r="9" spans="1:19" ht="16.5" customHeight="1" thickBot="1">
      <c r="A9" s="1145">
        <f>'Community Conversations'!$A$5</f>
        <v>0</v>
      </c>
      <c r="B9" s="1146"/>
      <c r="C9" s="1146"/>
      <c r="D9" s="1146"/>
      <c r="E9" s="1146"/>
      <c r="F9" s="1146"/>
      <c r="G9" s="1146"/>
      <c r="H9" s="1146"/>
      <c r="I9" s="1146"/>
      <c r="J9" s="1146"/>
      <c r="K9" s="1146"/>
      <c r="L9" s="1146"/>
      <c r="M9" s="1146"/>
      <c r="N9" s="1147"/>
      <c r="O9" s="733"/>
      <c r="R9" s="168"/>
      <c r="S9" s="168"/>
    </row>
    <row r="10" spans="1:19" ht="13.5" thickBot="1">
      <c r="A10" s="1157" t="s">
        <v>592</v>
      </c>
      <c r="B10" s="1157"/>
      <c r="C10" s="1157"/>
      <c r="D10" s="1157"/>
      <c r="E10" s="1157"/>
      <c r="F10" s="1157"/>
      <c r="G10" s="1157"/>
      <c r="H10" s="1157"/>
      <c r="I10" s="1157"/>
      <c r="J10" s="1157"/>
      <c r="K10" s="1157"/>
      <c r="L10" s="1157"/>
      <c r="M10" s="1157"/>
      <c r="N10" s="1158"/>
      <c r="O10" s="733"/>
      <c r="R10" s="168"/>
      <c r="S10" s="168"/>
    </row>
    <row r="11" spans="1:19" ht="30.75" thickBot="1">
      <c r="A11" s="782"/>
      <c r="B11" s="783" t="s">
        <v>574</v>
      </c>
      <c r="C11" s="784" t="s">
        <v>575</v>
      </c>
      <c r="D11" s="703" t="s">
        <v>409</v>
      </c>
      <c r="E11" s="785"/>
      <c r="F11" s="703" t="s">
        <v>577</v>
      </c>
      <c r="G11" s="786" t="s">
        <v>578</v>
      </c>
      <c r="H11" s="703" t="s">
        <v>579</v>
      </c>
      <c r="I11" s="703" t="s">
        <v>580</v>
      </c>
      <c r="J11" s="703" t="s">
        <v>581</v>
      </c>
      <c r="K11" s="785"/>
      <c r="L11" s="703" t="s">
        <v>215</v>
      </c>
      <c r="M11" s="787"/>
      <c r="N11" s="744" t="s">
        <v>582</v>
      </c>
      <c r="O11" s="733"/>
      <c r="R11" s="168"/>
      <c r="S11" s="168"/>
    </row>
    <row r="12" spans="1:19">
      <c r="A12" s="1143" t="s">
        <v>583</v>
      </c>
      <c r="B12" s="775"/>
      <c r="C12" s="775"/>
      <c r="D12" s="776"/>
      <c r="E12" s="1143" t="s">
        <v>586</v>
      </c>
      <c r="F12" s="777"/>
      <c r="G12" s="778" t="str">
        <f>'[2]SMART Goals'!$F13</f>
        <v>Percent</v>
      </c>
      <c r="H12" s="779"/>
      <c r="I12" s="780" t="b">
        <f>IF(COUNT(F12,H12)=2,IF(B12="Decrease",H12-(H12*F12),IF(B12="Increase",H12+(H12*F12),IF(B12="Maintain",H12,""))))</f>
        <v>0</v>
      </c>
      <c r="J12" s="775"/>
      <c r="K12" s="1144" t="s">
        <v>588</v>
      </c>
      <c r="L12" s="776"/>
      <c r="M12" s="1143" t="s">
        <v>586</v>
      </c>
      <c r="N12" s="781"/>
      <c r="O12" s="733"/>
      <c r="R12" s="168"/>
      <c r="S12" s="168"/>
    </row>
    <row r="13" spans="1:19">
      <c r="A13" s="1143"/>
      <c r="B13" s="68"/>
      <c r="C13" s="68"/>
      <c r="D13" s="728"/>
      <c r="E13" s="1152"/>
      <c r="F13" s="729"/>
      <c r="G13" s="730">
        <f>'[2]SMART Goals'!$F14</f>
        <v>0</v>
      </c>
      <c r="H13" s="731"/>
      <c r="I13" s="734" t="b">
        <f>IF(COUNT(F13,H13)=2,IF(B13="Decrease",H13-(H13*F13),IF(B13="Increase",H13+(H13*F13),IF(B13="Maintain",H13,""))))</f>
        <v>0</v>
      </c>
      <c r="J13" s="68"/>
      <c r="K13" s="1144"/>
      <c r="L13" s="728"/>
      <c r="M13" s="1143"/>
      <c r="N13" s="732"/>
      <c r="O13" s="733"/>
      <c r="R13" s="168"/>
      <c r="S13" s="168"/>
    </row>
    <row r="14" spans="1:19" ht="18" customHeight="1" thickBot="1">
      <c r="A14" s="1155" t="s">
        <v>593</v>
      </c>
      <c r="B14" s="1155"/>
      <c r="C14" s="1155"/>
      <c r="D14" s="1155"/>
      <c r="E14" s="1155"/>
      <c r="F14" s="1155"/>
      <c r="G14" s="1155"/>
      <c r="H14" s="1155"/>
      <c r="I14" s="1155"/>
      <c r="J14" s="1155"/>
      <c r="K14" s="1155"/>
      <c r="L14" s="1155"/>
      <c r="M14" s="1155"/>
      <c r="N14" s="1156"/>
      <c r="O14" s="733"/>
      <c r="R14" s="168"/>
      <c r="S14" s="168"/>
    </row>
    <row r="15" spans="1:19" ht="16.5" customHeight="1" thickBot="1">
      <c r="A15" s="1145">
        <f>'Community Conversations'!$A$13</f>
        <v>0</v>
      </c>
      <c r="B15" s="1146"/>
      <c r="C15" s="1146"/>
      <c r="D15" s="1146"/>
      <c r="E15" s="1146"/>
      <c r="F15" s="1146"/>
      <c r="G15" s="1146"/>
      <c r="H15" s="1146"/>
      <c r="I15" s="1146"/>
      <c r="J15" s="1146"/>
      <c r="K15" s="1146"/>
      <c r="L15" s="1146"/>
      <c r="M15" s="1146"/>
      <c r="N15" s="1147"/>
      <c r="O15" s="733"/>
    </row>
    <row r="16" spans="1:19" ht="13.5" customHeight="1" thickBot="1">
      <c r="A16" s="1157" t="s">
        <v>592</v>
      </c>
      <c r="B16" s="1157"/>
      <c r="C16" s="1157"/>
      <c r="D16" s="1157"/>
      <c r="E16" s="1157"/>
      <c r="F16" s="1157"/>
      <c r="G16" s="1157"/>
      <c r="H16" s="1157"/>
      <c r="I16" s="1157"/>
      <c r="J16" s="1157"/>
      <c r="K16" s="1157"/>
      <c r="L16" s="1157"/>
      <c r="M16" s="1157"/>
      <c r="N16" s="1158"/>
      <c r="O16" s="733"/>
    </row>
    <row r="17" spans="1:19" ht="30.75" thickBot="1">
      <c r="A17" s="782"/>
      <c r="B17" s="783" t="s">
        <v>574</v>
      </c>
      <c r="C17" s="784" t="s">
        <v>575</v>
      </c>
      <c r="D17" s="703" t="s">
        <v>409</v>
      </c>
      <c r="E17" s="785"/>
      <c r="F17" s="703" t="s">
        <v>581</v>
      </c>
      <c r="G17" s="703"/>
      <c r="H17" s="703" t="s">
        <v>579</v>
      </c>
      <c r="I17" s="703" t="s">
        <v>580</v>
      </c>
      <c r="J17" s="703" t="s">
        <v>581</v>
      </c>
      <c r="K17" s="785"/>
      <c r="L17" s="703" t="s">
        <v>215</v>
      </c>
      <c r="M17" s="787"/>
      <c r="N17" s="744" t="s">
        <v>582</v>
      </c>
      <c r="O17" s="733"/>
    </row>
    <row r="18" spans="1:19">
      <c r="A18" s="1161" t="s">
        <v>583</v>
      </c>
      <c r="B18" s="775"/>
      <c r="C18" s="775"/>
      <c r="D18" s="776"/>
      <c r="E18" s="1143" t="s">
        <v>586</v>
      </c>
      <c r="F18" s="777"/>
      <c r="G18" s="778" t="str">
        <f>'[2]SMART Goals'!$F19</f>
        <v>Percent</v>
      </c>
      <c r="H18" s="779"/>
      <c r="I18" s="780" t="b">
        <f>IF(COUNT(F18,H18)=2,IF(B18="Decrease",H18-(H18*F18),IF(B18="Increase",H18+(H18*F18),IF(B18="Maintain",H18,""))))</f>
        <v>0</v>
      </c>
      <c r="J18" s="775"/>
      <c r="K18" s="1144" t="s">
        <v>588</v>
      </c>
      <c r="L18" s="776"/>
      <c r="M18" s="1143" t="s">
        <v>586</v>
      </c>
      <c r="N18" s="781"/>
      <c r="O18" s="733"/>
      <c r="R18" s="168"/>
      <c r="S18" s="168"/>
    </row>
    <row r="19" spans="1:19">
      <c r="A19" s="1161"/>
      <c r="B19" s="68"/>
      <c r="C19" s="68"/>
      <c r="D19" s="728"/>
      <c r="E19" s="1143"/>
      <c r="F19" s="729"/>
      <c r="G19" s="730">
        <f>'[2]SMART Goals'!$F20</f>
        <v>0</v>
      </c>
      <c r="H19" s="731"/>
      <c r="I19" s="734" t="b">
        <f>IF(COUNT(F19,H19)=2,IF(B19="Decrease",H19-(H19*F19),IF(B19="Increase",H19+(H19*F19),IF(B19="Maintain",H19,""))))</f>
        <v>0</v>
      </c>
      <c r="J19" s="68"/>
      <c r="K19" s="1144"/>
      <c r="L19" s="728"/>
      <c r="M19" s="1143"/>
      <c r="N19" s="732"/>
      <c r="O19" s="733"/>
      <c r="R19" s="168"/>
      <c r="S19" s="168"/>
    </row>
    <row r="20" spans="1:19" ht="18" customHeight="1" thickBot="1">
      <c r="A20" s="1150" t="s">
        <v>594</v>
      </c>
      <c r="B20" s="1150"/>
      <c r="C20" s="1150"/>
      <c r="D20" s="1150"/>
      <c r="E20" s="1150"/>
      <c r="F20" s="1150"/>
      <c r="G20" s="1150"/>
      <c r="H20" s="1150"/>
      <c r="I20" s="1150"/>
      <c r="J20" s="1150"/>
      <c r="K20" s="1150"/>
      <c r="L20" s="1150"/>
      <c r="M20" s="1150"/>
      <c r="N20" s="1151"/>
      <c r="O20" s="733"/>
    </row>
    <row r="21" spans="1:19" ht="16.5" customHeight="1" thickBot="1">
      <c r="A21" s="1145">
        <f>'Community Conversations'!$A$21</f>
        <v>0</v>
      </c>
      <c r="B21" s="1146"/>
      <c r="C21" s="1146"/>
      <c r="D21" s="1146"/>
      <c r="E21" s="1146"/>
      <c r="F21" s="1146"/>
      <c r="G21" s="1146"/>
      <c r="H21" s="1146"/>
      <c r="I21" s="1146"/>
      <c r="J21" s="1146"/>
      <c r="K21" s="1146"/>
      <c r="L21" s="1146"/>
      <c r="M21" s="1146"/>
      <c r="N21" s="1147"/>
      <c r="O21" s="733"/>
    </row>
    <row r="22" spans="1:19" ht="13.5" thickBot="1">
      <c r="A22" s="1157" t="s">
        <v>592</v>
      </c>
      <c r="B22" s="1157"/>
      <c r="C22" s="1157"/>
      <c r="D22" s="1157"/>
      <c r="E22" s="1157"/>
      <c r="F22" s="1157"/>
      <c r="G22" s="1157"/>
      <c r="H22" s="1157"/>
      <c r="I22" s="1157"/>
      <c r="J22" s="1157"/>
      <c r="K22" s="1157"/>
      <c r="L22" s="1157"/>
      <c r="M22" s="1157"/>
      <c r="N22" s="1158"/>
      <c r="O22" s="733"/>
    </row>
    <row r="23" spans="1:19" ht="30.75" thickBot="1">
      <c r="A23" s="782"/>
      <c r="B23" s="783" t="s">
        <v>574</v>
      </c>
      <c r="C23" s="784" t="s">
        <v>575</v>
      </c>
      <c r="D23" s="703" t="s">
        <v>409</v>
      </c>
      <c r="E23" s="785"/>
      <c r="F23" s="703" t="s">
        <v>581</v>
      </c>
      <c r="G23" s="703"/>
      <c r="H23" s="703" t="s">
        <v>579</v>
      </c>
      <c r="I23" s="703" t="s">
        <v>580</v>
      </c>
      <c r="J23" s="703" t="s">
        <v>581</v>
      </c>
      <c r="K23" s="785"/>
      <c r="L23" s="703" t="s">
        <v>215</v>
      </c>
      <c r="M23" s="787"/>
      <c r="N23" s="744" t="s">
        <v>582</v>
      </c>
      <c r="O23" s="733"/>
    </row>
    <row r="24" spans="1:19">
      <c r="A24" s="1143" t="s">
        <v>583</v>
      </c>
      <c r="B24" s="775"/>
      <c r="C24" s="775"/>
      <c r="D24" s="776"/>
      <c r="E24" s="1143" t="s">
        <v>586</v>
      </c>
      <c r="F24" s="777"/>
      <c r="G24" s="778">
        <f>'[2]SMART Goals'!$F25</f>
        <v>0</v>
      </c>
      <c r="H24" s="779"/>
      <c r="I24" s="780" t="b">
        <f>IF(COUNT(F24,H24)=2,IF(B24="Decrease",H24-(H24*F24),IF(B24="Increase",H24+(H24*F24),IF(B24="Maintain",H24,""))))</f>
        <v>0</v>
      </c>
      <c r="J24" s="775"/>
      <c r="K24" s="1144" t="s">
        <v>588</v>
      </c>
      <c r="L24" s="776"/>
      <c r="M24" s="1143" t="s">
        <v>586</v>
      </c>
      <c r="N24" s="781"/>
      <c r="O24" s="733"/>
      <c r="R24" s="168"/>
      <c r="S24" s="168"/>
    </row>
    <row r="25" spans="1:19">
      <c r="A25" s="1143"/>
      <c r="B25" s="68"/>
      <c r="C25" s="68"/>
      <c r="D25" s="728"/>
      <c r="E25" s="1143"/>
      <c r="F25" s="729"/>
      <c r="G25" s="730">
        <f>'[2]SMART Goals'!$F26</f>
        <v>0</v>
      </c>
      <c r="H25" s="731"/>
      <c r="I25" s="734" t="b">
        <f>IF(COUNT(F25,H25)=2,IF(B25="Decrease",H25-(H25*F25),IF(B25="Increase",H25+(H25*F25),IF(B25="Maintain",H25,""))))</f>
        <v>0</v>
      </c>
      <c r="J25" s="68"/>
      <c r="K25" s="1144"/>
      <c r="L25" s="728"/>
      <c r="M25" s="1143"/>
      <c r="N25" s="732"/>
      <c r="O25" s="733"/>
      <c r="R25" s="168"/>
      <c r="S25" s="168"/>
    </row>
    <row r="26" spans="1:19" ht="15.75" customHeight="1" thickBot="1">
      <c r="A26" s="1148"/>
      <c r="B26" s="1148"/>
      <c r="C26" s="1148"/>
      <c r="D26" s="1148"/>
      <c r="E26" s="1148"/>
      <c r="F26" s="1148"/>
      <c r="G26" s="1148"/>
      <c r="H26" s="1148"/>
      <c r="I26" s="1148"/>
      <c r="J26" s="1148"/>
      <c r="K26" s="1148"/>
      <c r="L26" s="1148"/>
      <c r="M26" s="1148"/>
      <c r="N26" s="1149"/>
      <c r="O26" s="733"/>
    </row>
    <row r="27" spans="1:19" ht="16.5" thickBot="1">
      <c r="A27" s="1153" t="s">
        <v>595</v>
      </c>
      <c r="B27" s="1153"/>
      <c r="C27" s="1153"/>
      <c r="D27" s="1153"/>
      <c r="E27" s="1153"/>
      <c r="F27" s="1153"/>
      <c r="G27" s="1153"/>
      <c r="H27" s="1153"/>
      <c r="I27" s="1153"/>
      <c r="J27" s="1153"/>
      <c r="K27" s="1153"/>
      <c r="L27" s="1153"/>
      <c r="M27" s="1153"/>
      <c r="N27" s="1154"/>
      <c r="O27" s="733"/>
    </row>
    <row r="28" spans="1:19" ht="16.5" customHeight="1" thickBot="1">
      <c r="A28" s="1145">
        <f>'Community Conversations'!$A$30</f>
        <v>0</v>
      </c>
      <c r="B28" s="1146"/>
      <c r="C28" s="1146"/>
      <c r="D28" s="1146"/>
      <c r="E28" s="1146"/>
      <c r="F28" s="1146"/>
      <c r="G28" s="1146"/>
      <c r="H28" s="1146"/>
      <c r="I28" s="1146"/>
      <c r="J28" s="1146"/>
      <c r="K28" s="1146"/>
      <c r="L28" s="1146"/>
      <c r="M28" s="1146"/>
      <c r="N28" s="1159"/>
      <c r="O28" s="733"/>
    </row>
    <row r="29" spans="1:19" ht="13.5" thickBot="1">
      <c r="A29" s="1157" t="s">
        <v>573</v>
      </c>
      <c r="B29" s="1157"/>
      <c r="C29" s="1157"/>
      <c r="D29" s="1157"/>
      <c r="E29" s="1157"/>
      <c r="F29" s="1157"/>
      <c r="G29" s="1157"/>
      <c r="H29" s="1157"/>
      <c r="I29" s="1157"/>
      <c r="J29" s="1157"/>
      <c r="K29" s="1157"/>
      <c r="L29" s="1157"/>
      <c r="M29" s="1157"/>
      <c r="N29" s="1158"/>
      <c r="O29" s="733"/>
    </row>
    <row r="30" spans="1:19" ht="30.75" thickBot="1">
      <c r="A30" s="782"/>
      <c r="B30" s="783" t="s">
        <v>574</v>
      </c>
      <c r="C30" s="784" t="s">
        <v>575</v>
      </c>
      <c r="D30" s="703" t="s">
        <v>576</v>
      </c>
      <c r="E30" s="785"/>
      <c r="F30" s="703" t="s">
        <v>577</v>
      </c>
      <c r="G30" s="786" t="s">
        <v>578</v>
      </c>
      <c r="H30" s="703" t="s">
        <v>579</v>
      </c>
      <c r="I30" s="703" t="s">
        <v>580</v>
      </c>
      <c r="J30" s="703" t="s">
        <v>581</v>
      </c>
      <c r="K30" s="785"/>
      <c r="L30" s="703" t="s">
        <v>215</v>
      </c>
      <c r="M30" s="787"/>
      <c r="N30" s="744" t="s">
        <v>582</v>
      </c>
      <c r="O30" s="733"/>
    </row>
    <row r="31" spans="1:19" ht="12.75" customHeight="1">
      <c r="A31" s="1143" t="s">
        <v>583</v>
      </c>
      <c r="B31" s="775"/>
      <c r="C31" s="775"/>
      <c r="D31" s="776"/>
      <c r="E31" s="1143" t="s">
        <v>586</v>
      </c>
      <c r="F31" s="777"/>
      <c r="G31" s="778" t="str">
        <f>'[2]SMART Goals'!$F31</f>
        <v>%</v>
      </c>
      <c r="H31" s="779"/>
      <c r="I31" s="780" t="b">
        <f>IF(COUNT(F31,H31)=2,IF(B31="Decrease",H31-(H31*F31),IF(B31="Increase",H31+(H31*F31),IF(B31="Maintain",H31,""))))</f>
        <v>0</v>
      </c>
      <c r="J31" s="775"/>
      <c r="K31" s="1144" t="s">
        <v>588</v>
      </c>
      <c r="L31" s="776"/>
      <c r="M31" s="1143" t="s">
        <v>586</v>
      </c>
      <c r="N31" s="781"/>
      <c r="O31" s="733"/>
    </row>
    <row r="32" spans="1:19" ht="12.75" customHeight="1">
      <c r="A32" s="1143"/>
      <c r="B32" s="68"/>
      <c r="C32" s="68"/>
      <c r="D32" s="728"/>
      <c r="E32" s="1143"/>
      <c r="F32" s="729"/>
      <c r="G32" s="730" t="str">
        <f>'[2]SMART Goals'!$F32</f>
        <v>%</v>
      </c>
      <c r="H32" s="731"/>
      <c r="I32" s="734" t="b">
        <f>IF(COUNT(F32,H32)=2,IF(B32="Decrease",H32-(H32*F32),IF(B32="Increase",H32+(H32*F32),IF(B32="Maintain",H32,""))))</f>
        <v>0</v>
      </c>
      <c r="J32" s="68"/>
      <c r="K32" s="1144"/>
      <c r="L32" s="728"/>
      <c r="M32" s="1143"/>
      <c r="N32" s="732"/>
      <c r="O32" s="733"/>
    </row>
    <row r="33" spans="1:19" ht="12.75" customHeight="1">
      <c r="A33" s="1152"/>
      <c r="B33" s="68"/>
      <c r="C33" s="68"/>
      <c r="D33" s="728"/>
      <c r="E33" s="1152"/>
      <c r="F33" s="729"/>
      <c r="G33" s="730">
        <f>'[2]SMART Goals'!$F33</f>
        <v>0</v>
      </c>
      <c r="H33" s="728"/>
      <c r="I33" s="734" t="b">
        <f>IF(COUNT(F33,H33)=2,IF(B33="Decrease",H33-(H33*F33),IF(B33="Increase",H33+(H33*F33),IF(B33="Maintain",H33,""))))</f>
        <v>0</v>
      </c>
      <c r="J33" s="68"/>
      <c r="K33" s="1160"/>
      <c r="L33" s="728"/>
      <c r="M33" s="1152"/>
      <c r="N33" s="728"/>
      <c r="O33" s="733"/>
    </row>
    <row r="34" spans="1:19" ht="18" customHeight="1" thickBot="1">
      <c r="A34" s="1150" t="s">
        <v>591</v>
      </c>
      <c r="B34" s="1150"/>
      <c r="C34" s="1150"/>
      <c r="D34" s="1150"/>
      <c r="E34" s="1150"/>
      <c r="F34" s="1150"/>
      <c r="G34" s="1150"/>
      <c r="H34" s="1150"/>
      <c r="I34" s="1150"/>
      <c r="J34" s="1150"/>
      <c r="K34" s="1150"/>
      <c r="L34" s="1150"/>
      <c r="M34" s="1150"/>
      <c r="N34" s="1151"/>
      <c r="O34" s="733"/>
    </row>
    <row r="35" spans="1:19" ht="16.5" customHeight="1" thickBot="1">
      <c r="A35" s="1145">
        <f>'Community Conversations'!$A$32</f>
        <v>0</v>
      </c>
      <c r="B35" s="1146"/>
      <c r="C35" s="1146"/>
      <c r="D35" s="1146"/>
      <c r="E35" s="1146"/>
      <c r="F35" s="1146"/>
      <c r="G35" s="1146"/>
      <c r="H35" s="1146"/>
      <c r="I35" s="1146"/>
      <c r="J35" s="1146"/>
      <c r="K35" s="1146"/>
      <c r="L35" s="1146"/>
      <c r="M35" s="1146"/>
      <c r="N35" s="1147"/>
      <c r="O35" s="733"/>
      <c r="R35" s="168"/>
      <c r="S35" s="168"/>
    </row>
    <row r="36" spans="1:19" ht="13.5" thickBot="1">
      <c r="A36" s="1157" t="s">
        <v>592</v>
      </c>
      <c r="B36" s="1157"/>
      <c r="C36" s="1157"/>
      <c r="D36" s="1157"/>
      <c r="E36" s="1157"/>
      <c r="F36" s="1157"/>
      <c r="G36" s="1157"/>
      <c r="H36" s="1157"/>
      <c r="I36" s="1157"/>
      <c r="J36" s="1157"/>
      <c r="K36" s="1157"/>
      <c r="L36" s="1157"/>
      <c r="M36" s="1157"/>
      <c r="N36" s="1158"/>
      <c r="O36" s="733"/>
      <c r="R36" s="168"/>
      <c r="S36" s="168"/>
    </row>
    <row r="37" spans="1:19" ht="45" customHeight="1" thickBot="1">
      <c r="A37" s="782"/>
      <c r="B37" s="783" t="s">
        <v>574</v>
      </c>
      <c r="C37" s="784" t="s">
        <v>575</v>
      </c>
      <c r="D37" s="703" t="s">
        <v>409</v>
      </c>
      <c r="E37" s="785"/>
      <c r="F37" s="703" t="s">
        <v>577</v>
      </c>
      <c r="G37" s="786" t="s">
        <v>578</v>
      </c>
      <c r="H37" s="703" t="s">
        <v>579</v>
      </c>
      <c r="I37" s="703" t="s">
        <v>580</v>
      </c>
      <c r="J37" s="703" t="s">
        <v>581</v>
      </c>
      <c r="K37" s="785"/>
      <c r="L37" s="703" t="s">
        <v>215</v>
      </c>
      <c r="M37" s="787"/>
      <c r="N37" s="744" t="s">
        <v>582</v>
      </c>
      <c r="O37" s="733"/>
      <c r="R37" s="168"/>
      <c r="S37" s="168"/>
    </row>
    <row r="38" spans="1:19">
      <c r="A38" s="1143" t="s">
        <v>583</v>
      </c>
      <c r="B38" s="775"/>
      <c r="C38" s="775"/>
      <c r="D38" s="776"/>
      <c r="E38" s="1143" t="s">
        <v>586</v>
      </c>
      <c r="F38" s="777"/>
      <c r="G38" s="778" t="str">
        <f>'[2]SMART Goals'!$F39</f>
        <v>%</v>
      </c>
      <c r="H38" s="779"/>
      <c r="I38" s="780" t="b">
        <f>IF(COUNT(F38,H38)=2,IF(B38="Decrease",H38-(H38*F38),IF(B38="Increase",H38+(H38*F38),IF(B38="Maintain",H38,""))))</f>
        <v>0</v>
      </c>
      <c r="J38" s="775"/>
      <c r="K38" s="1144" t="s">
        <v>588</v>
      </c>
      <c r="L38" s="776"/>
      <c r="M38" s="1143" t="s">
        <v>586</v>
      </c>
      <c r="N38" s="781"/>
      <c r="O38" s="733"/>
      <c r="R38" s="168"/>
      <c r="S38" s="168"/>
    </row>
    <row r="39" spans="1:19">
      <c r="A39" s="1143"/>
      <c r="B39" s="68"/>
      <c r="C39" s="68"/>
      <c r="D39" s="728"/>
      <c r="E39" s="1152"/>
      <c r="F39" s="729"/>
      <c r="G39" s="730">
        <f>'[2]SMART Goals'!$F40</f>
        <v>0</v>
      </c>
      <c r="H39" s="731"/>
      <c r="I39" s="734" t="b">
        <f>IF(COUNT(F39,H39)=2,IF(B39="Decrease",H39-(H39*F39),IF(B39="Increase",H39+(H39*F39),IF(B39="Maintain",H39,""))))</f>
        <v>0</v>
      </c>
      <c r="J39" s="68"/>
      <c r="K39" s="1144"/>
      <c r="L39" s="728"/>
      <c r="M39" s="1143"/>
      <c r="N39" s="732"/>
      <c r="O39" s="733"/>
      <c r="R39" s="168"/>
      <c r="S39" s="168"/>
    </row>
    <row r="40" spans="1:19" ht="18" customHeight="1" thickBot="1">
      <c r="A40" s="1155" t="s">
        <v>593</v>
      </c>
      <c r="B40" s="1155"/>
      <c r="C40" s="1155"/>
      <c r="D40" s="1155"/>
      <c r="E40" s="1155"/>
      <c r="F40" s="1155"/>
      <c r="G40" s="1155"/>
      <c r="H40" s="1155"/>
      <c r="I40" s="1155"/>
      <c r="J40" s="1155"/>
      <c r="K40" s="1155"/>
      <c r="L40" s="1155"/>
      <c r="M40" s="1155"/>
      <c r="N40" s="1156"/>
      <c r="O40" s="733"/>
      <c r="R40" s="168"/>
      <c r="S40" s="168"/>
    </row>
    <row r="41" spans="1:19" ht="16.5" customHeight="1" thickBot="1">
      <c r="A41" s="1145">
        <f>'Community Conversations'!$A$40</f>
        <v>0</v>
      </c>
      <c r="B41" s="1146"/>
      <c r="C41" s="1146"/>
      <c r="D41" s="1146"/>
      <c r="E41" s="1146"/>
      <c r="F41" s="1146"/>
      <c r="G41" s="1146"/>
      <c r="H41" s="1146"/>
      <c r="I41" s="1146"/>
      <c r="J41" s="1146"/>
      <c r="K41" s="1146"/>
      <c r="L41" s="1146"/>
      <c r="M41" s="1146"/>
      <c r="N41" s="1147"/>
      <c r="O41" s="733"/>
    </row>
    <row r="42" spans="1:19" ht="13.5" customHeight="1" thickBot="1">
      <c r="A42" s="1157" t="s">
        <v>592</v>
      </c>
      <c r="B42" s="1157"/>
      <c r="C42" s="1157"/>
      <c r="D42" s="1157"/>
      <c r="E42" s="1157"/>
      <c r="F42" s="1157"/>
      <c r="G42" s="1157"/>
      <c r="H42" s="1157"/>
      <c r="I42" s="1157"/>
      <c r="J42" s="1157"/>
      <c r="K42" s="1157"/>
      <c r="L42" s="1157"/>
      <c r="M42" s="1157"/>
      <c r="N42" s="1158"/>
      <c r="O42" s="733"/>
    </row>
    <row r="43" spans="1:19" ht="45" customHeight="1" thickBot="1">
      <c r="A43" s="782"/>
      <c r="B43" s="783" t="s">
        <v>574</v>
      </c>
      <c r="C43" s="784" t="s">
        <v>575</v>
      </c>
      <c r="D43" s="703" t="s">
        <v>409</v>
      </c>
      <c r="E43" s="785"/>
      <c r="F43" s="703" t="s">
        <v>581</v>
      </c>
      <c r="G43" s="703"/>
      <c r="H43" s="703" t="s">
        <v>579</v>
      </c>
      <c r="I43" s="703" t="s">
        <v>580</v>
      </c>
      <c r="J43" s="703" t="s">
        <v>581</v>
      </c>
      <c r="K43" s="785"/>
      <c r="L43" s="703" t="s">
        <v>215</v>
      </c>
      <c r="M43" s="787"/>
      <c r="N43" s="744" t="s">
        <v>582</v>
      </c>
      <c r="O43" s="733"/>
    </row>
    <row r="44" spans="1:19">
      <c r="A44" s="1143" t="s">
        <v>583</v>
      </c>
      <c r="B44" s="775"/>
      <c r="C44" s="775"/>
      <c r="D44" s="776"/>
      <c r="E44" s="1143" t="s">
        <v>586</v>
      </c>
      <c r="F44" s="777"/>
      <c r="G44" s="778">
        <f>'[2]SMART Goals'!$F45</f>
        <v>0</v>
      </c>
      <c r="H44" s="779"/>
      <c r="I44" s="780" t="b">
        <f>IF(COUNT(F44,H44)=2,IF(B44="Decrease",H44-(H44*F44),IF(B44="Increase",H44+(H44*F44),IF(B44="Maintain",H44,""))))</f>
        <v>0</v>
      </c>
      <c r="J44" s="775"/>
      <c r="K44" s="1144" t="s">
        <v>588</v>
      </c>
      <c r="L44" s="776"/>
      <c r="M44" s="1143" t="s">
        <v>586</v>
      </c>
      <c r="N44" s="781"/>
      <c r="O44" s="733"/>
      <c r="R44" s="168"/>
      <c r="S44" s="168"/>
    </row>
    <row r="45" spans="1:19">
      <c r="A45" s="1143"/>
      <c r="B45" s="68"/>
      <c r="C45" s="68"/>
      <c r="D45" s="728"/>
      <c r="E45" s="1143"/>
      <c r="F45" s="729"/>
      <c r="G45" s="730">
        <f>'[2]SMART Goals'!$F46</f>
        <v>0</v>
      </c>
      <c r="H45" s="731"/>
      <c r="I45" s="734" t="b">
        <f>IF(COUNT(F45,H45)=2,IF(B45="Decrease",H45-(H45*F45),IF(B45="Increase",H45+(H45*F45),IF(B45="Maintain",H45,""))))</f>
        <v>0</v>
      </c>
      <c r="J45" s="68"/>
      <c r="K45" s="1144"/>
      <c r="L45" s="728"/>
      <c r="M45" s="1143"/>
      <c r="N45" s="732"/>
      <c r="O45" s="733"/>
      <c r="R45" s="168"/>
      <c r="S45" s="168"/>
    </row>
    <row r="46" spans="1:19" ht="18" customHeight="1" thickBot="1">
      <c r="A46" s="1150" t="s">
        <v>594</v>
      </c>
      <c r="B46" s="1150"/>
      <c r="C46" s="1150"/>
      <c r="D46" s="1150"/>
      <c r="E46" s="1150"/>
      <c r="F46" s="1150"/>
      <c r="G46" s="1150"/>
      <c r="H46" s="1150"/>
      <c r="I46" s="1150"/>
      <c r="J46" s="1150"/>
      <c r="K46" s="1150"/>
      <c r="L46" s="1150"/>
      <c r="M46" s="1150"/>
      <c r="N46" s="1151"/>
      <c r="O46" s="733"/>
    </row>
    <row r="47" spans="1:19" ht="16.5" customHeight="1" thickBot="1">
      <c r="A47" s="1145">
        <f>'Community Conversations'!$A$48</f>
        <v>0</v>
      </c>
      <c r="B47" s="1146"/>
      <c r="C47" s="1146"/>
      <c r="D47" s="1146"/>
      <c r="E47" s="1146"/>
      <c r="F47" s="1146"/>
      <c r="G47" s="1146"/>
      <c r="H47" s="1146"/>
      <c r="I47" s="1146"/>
      <c r="J47" s="1146"/>
      <c r="K47" s="1146"/>
      <c r="L47" s="1146"/>
      <c r="M47" s="1146"/>
      <c r="N47" s="1147"/>
      <c r="O47" s="733"/>
    </row>
    <row r="48" spans="1:19" ht="13.5" thickBot="1">
      <c r="A48" s="1157" t="s">
        <v>592</v>
      </c>
      <c r="B48" s="1157"/>
      <c r="C48" s="1157"/>
      <c r="D48" s="1157"/>
      <c r="E48" s="1157"/>
      <c r="F48" s="1157"/>
      <c r="G48" s="1157"/>
      <c r="H48" s="1157"/>
      <c r="I48" s="1157"/>
      <c r="J48" s="1157"/>
      <c r="K48" s="1157"/>
      <c r="L48" s="1157"/>
      <c r="M48" s="1157"/>
      <c r="N48" s="1158"/>
      <c r="O48" s="733"/>
    </row>
    <row r="49" spans="1:19" ht="45" customHeight="1" thickBot="1">
      <c r="A49" s="782"/>
      <c r="B49" s="783" t="s">
        <v>574</v>
      </c>
      <c r="C49" s="784" t="s">
        <v>575</v>
      </c>
      <c r="D49" s="703" t="s">
        <v>409</v>
      </c>
      <c r="E49" s="785"/>
      <c r="F49" s="703" t="s">
        <v>581</v>
      </c>
      <c r="G49" s="703"/>
      <c r="H49" s="703" t="s">
        <v>579</v>
      </c>
      <c r="I49" s="703" t="s">
        <v>580</v>
      </c>
      <c r="J49" s="703" t="s">
        <v>581</v>
      </c>
      <c r="K49" s="785"/>
      <c r="L49" s="703" t="s">
        <v>215</v>
      </c>
      <c r="M49" s="787"/>
      <c r="N49" s="744" t="s">
        <v>582</v>
      </c>
      <c r="O49" s="733"/>
    </row>
    <row r="50" spans="1:19">
      <c r="A50" s="1143" t="s">
        <v>583</v>
      </c>
      <c r="B50" s="775"/>
      <c r="C50" s="775"/>
      <c r="D50" s="776"/>
      <c r="E50" s="1143" t="s">
        <v>586</v>
      </c>
      <c r="F50" s="777"/>
      <c r="G50" s="778">
        <f>'[2]SMART Goals'!$F51</f>
        <v>0</v>
      </c>
      <c r="H50" s="779"/>
      <c r="I50" s="780" t="b">
        <f>IF(COUNT(F50,H50)=2,IF(B50="Decrease",H50-(H50*F50),IF(B50="Increase",H50+(H50*F50),IF(B50="Maintain",H50,""))))</f>
        <v>0</v>
      </c>
      <c r="J50" s="775"/>
      <c r="K50" s="1144" t="s">
        <v>588</v>
      </c>
      <c r="L50" s="776"/>
      <c r="M50" s="1143" t="s">
        <v>586</v>
      </c>
      <c r="N50" s="781"/>
      <c r="O50" s="733"/>
      <c r="R50" s="168"/>
      <c r="S50" s="168"/>
    </row>
    <row r="51" spans="1:19">
      <c r="A51" s="1143"/>
      <c r="B51" s="68"/>
      <c r="C51" s="68"/>
      <c r="D51" s="728"/>
      <c r="E51" s="1143"/>
      <c r="F51" s="729"/>
      <c r="G51" s="730">
        <f>'[2]SMART Goals'!$F52</f>
        <v>0</v>
      </c>
      <c r="H51" s="731"/>
      <c r="I51" s="734" t="b">
        <f>IF(COUNT(F51,H51)=2,IF(B51="Decrease",H51-(H51*F51),IF(B51="Increase",H51+(H51*F51),IF(B51="Maintain",H51,""))))</f>
        <v>0</v>
      </c>
      <c r="J51" s="68"/>
      <c r="K51" s="1144"/>
      <c r="L51" s="728"/>
      <c r="M51" s="1143"/>
      <c r="N51" s="732"/>
      <c r="O51" s="733"/>
      <c r="R51" s="168"/>
      <c r="S51" s="168"/>
    </row>
    <row r="52" spans="1:19" ht="15.75" customHeight="1" thickBot="1">
      <c r="A52" s="1148"/>
      <c r="B52" s="1148"/>
      <c r="C52" s="1148"/>
      <c r="D52" s="1148"/>
      <c r="E52" s="1148"/>
      <c r="F52" s="1148"/>
      <c r="G52" s="1148"/>
      <c r="H52" s="1148"/>
      <c r="I52" s="1148"/>
      <c r="J52" s="1148"/>
      <c r="K52" s="1148"/>
      <c r="L52" s="1148"/>
      <c r="M52" s="1148"/>
      <c r="N52" s="1149"/>
      <c r="O52" s="733"/>
    </row>
    <row r="53" spans="1:19" ht="16.5" thickBot="1">
      <c r="A53" s="1153" t="s">
        <v>596</v>
      </c>
      <c r="B53" s="1153"/>
      <c r="C53" s="1153"/>
      <c r="D53" s="1153"/>
      <c r="E53" s="1153"/>
      <c r="F53" s="1153"/>
      <c r="G53" s="1153"/>
      <c r="H53" s="1153"/>
      <c r="I53" s="1153"/>
      <c r="J53" s="1153"/>
      <c r="K53" s="1153"/>
      <c r="L53" s="1153"/>
      <c r="M53" s="1153"/>
      <c r="N53" s="1154"/>
      <c r="O53" s="733"/>
    </row>
    <row r="54" spans="1:19" ht="16.5" customHeight="1" thickBot="1">
      <c r="A54" s="1145">
        <f>'Community Conversations'!$A$57</f>
        <v>0</v>
      </c>
      <c r="B54" s="1146"/>
      <c r="C54" s="1146"/>
      <c r="D54" s="1146"/>
      <c r="E54" s="1146"/>
      <c r="F54" s="1146"/>
      <c r="G54" s="1146"/>
      <c r="H54" s="1146"/>
      <c r="I54" s="1146"/>
      <c r="J54" s="1146"/>
      <c r="K54" s="1146"/>
      <c r="L54" s="1146"/>
      <c r="M54" s="1146"/>
      <c r="N54" s="1159"/>
      <c r="O54" s="733"/>
    </row>
    <row r="55" spans="1:19" ht="13.5" thickBot="1">
      <c r="A55" s="1157" t="s">
        <v>573</v>
      </c>
      <c r="B55" s="1157"/>
      <c r="C55" s="1157"/>
      <c r="D55" s="1157"/>
      <c r="E55" s="1157"/>
      <c r="F55" s="1157"/>
      <c r="G55" s="1157"/>
      <c r="H55" s="1157"/>
      <c r="I55" s="1157"/>
      <c r="J55" s="1157"/>
      <c r="K55" s="1157"/>
      <c r="L55" s="1157"/>
      <c r="M55" s="1157"/>
      <c r="N55" s="1158"/>
      <c r="O55" s="733"/>
    </row>
    <row r="56" spans="1:19" ht="30.75" thickBot="1">
      <c r="A56" s="782"/>
      <c r="B56" s="783" t="s">
        <v>574</v>
      </c>
      <c r="C56" s="784" t="s">
        <v>575</v>
      </c>
      <c r="D56" s="703" t="s">
        <v>576</v>
      </c>
      <c r="E56" s="785"/>
      <c r="F56" s="703" t="s">
        <v>577</v>
      </c>
      <c r="G56" s="786" t="s">
        <v>578</v>
      </c>
      <c r="H56" s="703" t="s">
        <v>579</v>
      </c>
      <c r="I56" s="703" t="s">
        <v>580</v>
      </c>
      <c r="J56" s="703" t="s">
        <v>581</v>
      </c>
      <c r="K56" s="785"/>
      <c r="L56" s="703" t="s">
        <v>215</v>
      </c>
      <c r="M56" s="787"/>
      <c r="N56" s="744" t="s">
        <v>582</v>
      </c>
      <c r="O56" s="733"/>
    </row>
    <row r="57" spans="1:19" ht="12.75" customHeight="1">
      <c r="A57" s="1143" t="s">
        <v>583</v>
      </c>
      <c r="B57" s="775"/>
      <c r="C57" s="775"/>
      <c r="D57" s="776"/>
      <c r="E57" s="1143" t="s">
        <v>586</v>
      </c>
      <c r="F57" s="777"/>
      <c r="G57" s="778" t="str">
        <f>'[2]SMART Goals'!$F57</f>
        <v>%</v>
      </c>
      <c r="H57" s="779"/>
      <c r="I57" s="780" t="b">
        <f>IF(COUNT(F57,H57)=2,IF(B57="Decrease",H57-(H57*F57),IF(B57="Increase",H57+(H57*F57),IF(B57="Maintain",H57,""))))</f>
        <v>0</v>
      </c>
      <c r="J57" s="775"/>
      <c r="K57" s="1144" t="s">
        <v>588</v>
      </c>
      <c r="L57" s="776"/>
      <c r="M57" s="1143" t="s">
        <v>586</v>
      </c>
      <c r="N57" s="781"/>
      <c r="O57" s="733"/>
    </row>
    <row r="58" spans="1:19" ht="12.75" customHeight="1">
      <c r="A58" s="1143"/>
      <c r="B58" s="68"/>
      <c r="C58" s="68"/>
      <c r="D58" s="728"/>
      <c r="E58" s="1143"/>
      <c r="F58" s="729"/>
      <c r="G58" s="730" t="str">
        <f>'[2]SMART Goals'!$F58</f>
        <v>%</v>
      </c>
      <c r="H58" s="731"/>
      <c r="I58" s="734" t="b">
        <f>IF(COUNT(F58,H58)=2,IF(B58="Decrease",H58-(H58*F58),IF(B58="Increase",H58+(H58*F58),IF(B58="Maintain",H58,""))))</f>
        <v>0</v>
      </c>
      <c r="J58" s="68"/>
      <c r="K58" s="1144"/>
      <c r="L58" s="728"/>
      <c r="M58" s="1143"/>
      <c r="N58" s="732"/>
      <c r="O58" s="733"/>
    </row>
    <row r="59" spans="1:19" ht="12.75" customHeight="1">
      <c r="A59" s="1152"/>
      <c r="B59" s="68"/>
      <c r="C59" s="68"/>
      <c r="D59" s="728"/>
      <c r="E59" s="1152"/>
      <c r="F59" s="729"/>
      <c r="G59" s="730">
        <f>'[2]SMART Goals'!$F59</f>
        <v>0</v>
      </c>
      <c r="H59" s="728"/>
      <c r="I59" s="734" t="b">
        <f>IF(COUNT(F59,H59)=2,IF(B59="Decrease",H59-(H59*F59),IF(B59="Increase",H59+(H59*F59),IF(B59="Maintain",H59,""))))</f>
        <v>0</v>
      </c>
      <c r="J59" s="68"/>
      <c r="K59" s="1160"/>
      <c r="L59" s="728"/>
      <c r="M59" s="1152"/>
      <c r="N59" s="728"/>
      <c r="O59" s="733"/>
    </row>
    <row r="60" spans="1:19" ht="18" customHeight="1" thickBot="1">
      <c r="A60" s="1150" t="s">
        <v>591</v>
      </c>
      <c r="B60" s="1150"/>
      <c r="C60" s="1150"/>
      <c r="D60" s="1150"/>
      <c r="E60" s="1150"/>
      <c r="F60" s="1150"/>
      <c r="G60" s="1150"/>
      <c r="H60" s="1150"/>
      <c r="I60" s="1150"/>
      <c r="J60" s="1150"/>
      <c r="K60" s="1150"/>
      <c r="L60" s="1150"/>
      <c r="M60" s="1150"/>
      <c r="N60" s="1151"/>
      <c r="O60" s="733"/>
    </row>
    <row r="61" spans="1:19" ht="16.5" customHeight="1" thickBot="1">
      <c r="A61" s="1145">
        <f>'Community Conversations'!$A$59</f>
        <v>0</v>
      </c>
      <c r="B61" s="1146"/>
      <c r="C61" s="1146"/>
      <c r="D61" s="1146"/>
      <c r="E61" s="1146"/>
      <c r="F61" s="1146"/>
      <c r="G61" s="1146"/>
      <c r="H61" s="1146"/>
      <c r="I61" s="1146"/>
      <c r="J61" s="1146"/>
      <c r="K61" s="1146"/>
      <c r="L61" s="1146"/>
      <c r="M61" s="1146"/>
      <c r="N61" s="1147"/>
      <c r="O61" s="733"/>
      <c r="R61" s="168"/>
      <c r="S61" s="168"/>
    </row>
    <row r="62" spans="1:19" ht="13.5" thickBot="1">
      <c r="A62" s="1157" t="s">
        <v>592</v>
      </c>
      <c r="B62" s="1157"/>
      <c r="C62" s="1157"/>
      <c r="D62" s="1157"/>
      <c r="E62" s="1157"/>
      <c r="F62" s="1157"/>
      <c r="G62" s="1157"/>
      <c r="H62" s="1157"/>
      <c r="I62" s="1157"/>
      <c r="J62" s="1157"/>
      <c r="K62" s="1157"/>
      <c r="L62" s="1157"/>
      <c r="M62" s="1157"/>
      <c r="N62" s="1158"/>
      <c r="O62" s="733"/>
      <c r="R62" s="168"/>
      <c r="S62" s="168"/>
    </row>
    <row r="63" spans="1:19" ht="45" customHeight="1" thickBot="1">
      <c r="A63" s="782"/>
      <c r="B63" s="783" t="s">
        <v>574</v>
      </c>
      <c r="C63" s="784" t="s">
        <v>575</v>
      </c>
      <c r="D63" s="703" t="s">
        <v>409</v>
      </c>
      <c r="E63" s="785"/>
      <c r="F63" s="703" t="s">
        <v>577</v>
      </c>
      <c r="G63" s="786" t="s">
        <v>578</v>
      </c>
      <c r="H63" s="703" t="s">
        <v>579</v>
      </c>
      <c r="I63" s="703" t="s">
        <v>580</v>
      </c>
      <c r="J63" s="703" t="s">
        <v>581</v>
      </c>
      <c r="K63" s="785"/>
      <c r="L63" s="703" t="s">
        <v>215</v>
      </c>
      <c r="M63" s="787"/>
      <c r="N63" s="744" t="s">
        <v>582</v>
      </c>
      <c r="O63" s="733"/>
      <c r="R63" s="168"/>
      <c r="S63" s="168"/>
    </row>
    <row r="64" spans="1:19">
      <c r="A64" s="1143" t="s">
        <v>583</v>
      </c>
      <c r="B64" s="775"/>
      <c r="C64" s="775"/>
      <c r="D64" s="776"/>
      <c r="E64" s="1143" t="s">
        <v>586</v>
      </c>
      <c r="F64" s="777"/>
      <c r="G64" s="778" t="str">
        <f>'[2]SMART Goals'!$F65</f>
        <v>%</v>
      </c>
      <c r="H64" s="779"/>
      <c r="I64" s="780" t="b">
        <f>IF(COUNT(F64,H64)=2,IF(B64="Decrease",H64-(H64*F64),IF(B64="Increase",H64+(H64*F64),IF(B64="Maintain",H64,""))))</f>
        <v>0</v>
      </c>
      <c r="J64" s="775"/>
      <c r="K64" s="1144" t="s">
        <v>588</v>
      </c>
      <c r="L64" s="776"/>
      <c r="M64" s="1143" t="s">
        <v>586</v>
      </c>
      <c r="N64" s="781"/>
      <c r="O64" s="733"/>
      <c r="R64" s="168"/>
      <c r="S64" s="168"/>
    </row>
    <row r="65" spans="1:19">
      <c r="A65" s="1143"/>
      <c r="B65" s="68"/>
      <c r="C65" s="68"/>
      <c r="D65" s="728"/>
      <c r="E65" s="1152"/>
      <c r="F65" s="729"/>
      <c r="G65" s="730">
        <f>'[2]SMART Goals'!$F66</f>
        <v>0</v>
      </c>
      <c r="H65" s="731"/>
      <c r="I65" s="734" t="b">
        <f>IF(COUNT(F65,H65)=2,IF(B65="Decrease",H65-(H65*F65),IF(B65="Increase",H65+(H65*F65),IF(B65="Maintain",H65,""))))</f>
        <v>0</v>
      </c>
      <c r="J65" s="68"/>
      <c r="K65" s="1144"/>
      <c r="L65" s="728"/>
      <c r="M65" s="1143"/>
      <c r="N65" s="732"/>
      <c r="O65" s="733"/>
      <c r="R65" s="168"/>
      <c r="S65" s="168"/>
    </row>
    <row r="66" spans="1:19" ht="18" customHeight="1" thickBot="1">
      <c r="A66" s="1155" t="s">
        <v>593</v>
      </c>
      <c r="B66" s="1155"/>
      <c r="C66" s="1155"/>
      <c r="D66" s="1155"/>
      <c r="E66" s="1155"/>
      <c r="F66" s="1155"/>
      <c r="G66" s="1155"/>
      <c r="H66" s="1155"/>
      <c r="I66" s="1155"/>
      <c r="J66" s="1155"/>
      <c r="K66" s="1155"/>
      <c r="L66" s="1155"/>
      <c r="M66" s="1155"/>
      <c r="N66" s="1156"/>
      <c r="O66" s="733"/>
      <c r="R66" s="168"/>
      <c r="S66" s="168"/>
    </row>
    <row r="67" spans="1:19" ht="16.5" customHeight="1" thickBot="1">
      <c r="A67" s="1145">
        <f>'Community Conversations'!$A$67</f>
        <v>0</v>
      </c>
      <c r="B67" s="1146"/>
      <c r="C67" s="1146"/>
      <c r="D67" s="1146"/>
      <c r="E67" s="1146"/>
      <c r="F67" s="1146"/>
      <c r="G67" s="1146"/>
      <c r="H67" s="1146"/>
      <c r="I67" s="1146"/>
      <c r="J67" s="1146"/>
      <c r="K67" s="1146"/>
      <c r="L67" s="1146"/>
      <c r="M67" s="1146"/>
      <c r="N67" s="1147"/>
      <c r="O67" s="733"/>
    </row>
    <row r="68" spans="1:19" ht="13.5" customHeight="1" thickBot="1">
      <c r="A68" s="1157" t="s">
        <v>592</v>
      </c>
      <c r="B68" s="1157"/>
      <c r="C68" s="1157"/>
      <c r="D68" s="1157"/>
      <c r="E68" s="1157"/>
      <c r="F68" s="1157"/>
      <c r="G68" s="1157"/>
      <c r="H68" s="1157"/>
      <c r="I68" s="1157"/>
      <c r="J68" s="1157"/>
      <c r="K68" s="1157"/>
      <c r="L68" s="1157"/>
      <c r="M68" s="1157"/>
      <c r="N68" s="1158"/>
      <c r="O68" s="733"/>
    </row>
    <row r="69" spans="1:19" ht="45" customHeight="1" thickBot="1">
      <c r="A69" s="782"/>
      <c r="B69" s="783" t="s">
        <v>574</v>
      </c>
      <c r="C69" s="784" t="s">
        <v>575</v>
      </c>
      <c r="D69" s="703" t="s">
        <v>409</v>
      </c>
      <c r="E69" s="785"/>
      <c r="F69" s="703" t="s">
        <v>581</v>
      </c>
      <c r="G69" s="703"/>
      <c r="H69" s="703" t="s">
        <v>579</v>
      </c>
      <c r="I69" s="703" t="s">
        <v>580</v>
      </c>
      <c r="J69" s="703" t="s">
        <v>581</v>
      </c>
      <c r="K69" s="785"/>
      <c r="L69" s="703" t="s">
        <v>215</v>
      </c>
      <c r="M69" s="787"/>
      <c r="N69" s="744" t="s">
        <v>582</v>
      </c>
      <c r="O69" s="733"/>
    </row>
    <row r="70" spans="1:19">
      <c r="A70" s="1143" t="s">
        <v>583</v>
      </c>
      <c r="B70" s="775"/>
      <c r="C70" s="775"/>
      <c r="D70" s="776"/>
      <c r="E70" s="1143" t="s">
        <v>586</v>
      </c>
      <c r="F70" s="777"/>
      <c r="G70" s="778">
        <f>'[2]SMART Goals'!$F71</f>
        <v>0</v>
      </c>
      <c r="H70" s="779"/>
      <c r="I70" s="780" t="b">
        <f>IF(COUNT(F70,H70)=2,IF(B70="Decrease",H70-(H70*F70),IF(B70="Increase",H70+(H70*F70),IF(B70="Maintain",H70,""))))</f>
        <v>0</v>
      </c>
      <c r="J70" s="775"/>
      <c r="K70" s="1144" t="s">
        <v>588</v>
      </c>
      <c r="L70" s="776"/>
      <c r="M70" s="1143" t="s">
        <v>586</v>
      </c>
      <c r="N70" s="781"/>
      <c r="O70" s="733"/>
      <c r="R70" s="168"/>
      <c r="S70" s="168"/>
    </row>
    <row r="71" spans="1:19">
      <c r="A71" s="1143"/>
      <c r="B71" s="68"/>
      <c r="C71" s="68"/>
      <c r="D71" s="728"/>
      <c r="E71" s="1143"/>
      <c r="F71" s="729"/>
      <c r="G71" s="730">
        <f>'[2]SMART Goals'!$F72</f>
        <v>0</v>
      </c>
      <c r="H71" s="731"/>
      <c r="I71" s="734" t="b">
        <f>IF(COUNT(F71,H71)=2,IF(B71="Decrease",H71-(H71*F71),IF(B71="Increase",H71+(H71*F71),IF(B71="Maintain",H71,""))))</f>
        <v>0</v>
      </c>
      <c r="J71" s="68"/>
      <c r="K71" s="1144"/>
      <c r="L71" s="728"/>
      <c r="M71" s="1143"/>
      <c r="N71" s="732"/>
      <c r="O71" s="733"/>
      <c r="R71" s="168"/>
      <c r="S71" s="168"/>
    </row>
    <row r="72" spans="1:19" ht="18" customHeight="1" thickBot="1">
      <c r="A72" s="1150" t="s">
        <v>594</v>
      </c>
      <c r="B72" s="1150"/>
      <c r="C72" s="1150"/>
      <c r="D72" s="1150"/>
      <c r="E72" s="1150"/>
      <c r="F72" s="1150"/>
      <c r="G72" s="1150"/>
      <c r="H72" s="1150"/>
      <c r="I72" s="1150"/>
      <c r="J72" s="1150"/>
      <c r="K72" s="1150"/>
      <c r="L72" s="1150"/>
      <c r="M72" s="1150"/>
      <c r="N72" s="1151"/>
      <c r="O72" s="733"/>
    </row>
    <row r="73" spans="1:19" ht="16.5" customHeight="1" thickBot="1">
      <c r="A73" s="1145">
        <f>'Community Conversations'!$A$75</f>
        <v>0</v>
      </c>
      <c r="B73" s="1146"/>
      <c r="C73" s="1146"/>
      <c r="D73" s="1146"/>
      <c r="E73" s="1146"/>
      <c r="F73" s="1146"/>
      <c r="G73" s="1146"/>
      <c r="H73" s="1146"/>
      <c r="I73" s="1146"/>
      <c r="J73" s="1146"/>
      <c r="K73" s="1146"/>
      <c r="L73" s="1146"/>
      <c r="M73" s="1146"/>
      <c r="N73" s="1147"/>
      <c r="O73" s="733"/>
    </row>
    <row r="74" spans="1:19" ht="13.5" thickBot="1">
      <c r="A74" s="1157" t="s">
        <v>592</v>
      </c>
      <c r="B74" s="1157"/>
      <c r="C74" s="1157"/>
      <c r="D74" s="1157"/>
      <c r="E74" s="1157"/>
      <c r="F74" s="1157"/>
      <c r="G74" s="1157"/>
      <c r="H74" s="1157"/>
      <c r="I74" s="1157"/>
      <c r="J74" s="1157"/>
      <c r="K74" s="1157"/>
      <c r="L74" s="1157"/>
      <c r="M74" s="1157"/>
      <c r="N74" s="1158"/>
      <c r="O74" s="733"/>
    </row>
    <row r="75" spans="1:19" ht="45" customHeight="1" thickBot="1">
      <c r="A75" s="782"/>
      <c r="B75" s="783" t="s">
        <v>574</v>
      </c>
      <c r="C75" s="784" t="s">
        <v>575</v>
      </c>
      <c r="D75" s="703" t="s">
        <v>409</v>
      </c>
      <c r="E75" s="785"/>
      <c r="F75" s="703" t="s">
        <v>581</v>
      </c>
      <c r="G75" s="703"/>
      <c r="H75" s="703" t="s">
        <v>579</v>
      </c>
      <c r="I75" s="703" t="s">
        <v>580</v>
      </c>
      <c r="J75" s="703" t="s">
        <v>581</v>
      </c>
      <c r="K75" s="785"/>
      <c r="L75" s="703" t="s">
        <v>215</v>
      </c>
      <c r="M75" s="787"/>
      <c r="N75" s="744" t="s">
        <v>582</v>
      </c>
      <c r="O75" s="733"/>
    </row>
    <row r="76" spans="1:19">
      <c r="A76" s="1143" t="s">
        <v>583</v>
      </c>
      <c r="B76" s="775"/>
      <c r="C76" s="775"/>
      <c r="D76" s="776"/>
      <c r="E76" s="1143" t="s">
        <v>586</v>
      </c>
      <c r="F76" s="777"/>
      <c r="G76" s="778">
        <f>'[2]SMART Goals'!$F77</f>
        <v>0</v>
      </c>
      <c r="H76" s="779"/>
      <c r="I76" s="780" t="b">
        <f>IF(COUNT(F76,H76)=2,IF(B76="Decrease",H76-(H76*F76),IF(B76="Increase",H76+(H76*F76),IF(B76="Maintain",H76,""))))</f>
        <v>0</v>
      </c>
      <c r="J76" s="775"/>
      <c r="K76" s="1144" t="s">
        <v>588</v>
      </c>
      <c r="L76" s="776"/>
      <c r="M76" s="1143" t="s">
        <v>586</v>
      </c>
      <c r="N76" s="781"/>
      <c r="O76" s="733"/>
      <c r="R76" s="168"/>
      <c r="S76" s="168"/>
    </row>
    <row r="77" spans="1:19">
      <c r="A77" s="1143"/>
      <c r="B77" s="68"/>
      <c r="C77" s="68"/>
      <c r="D77" s="728"/>
      <c r="E77" s="1143"/>
      <c r="F77" s="729"/>
      <c r="G77" s="730">
        <f>'[2]SMART Goals'!$F78</f>
        <v>0</v>
      </c>
      <c r="H77" s="731"/>
      <c r="I77" s="734" t="b">
        <f>IF(COUNT(F77,H77)=2,IF(B77="Decrease",H77-(H77*F77),IF(B77="Increase",H77+(H77*F77),IF(B77="Maintain",H77,""))))</f>
        <v>0</v>
      </c>
      <c r="J77" s="68"/>
      <c r="K77" s="1144"/>
      <c r="L77" s="728"/>
      <c r="M77" s="1143"/>
      <c r="N77" s="732"/>
      <c r="O77" s="733"/>
      <c r="R77" s="168"/>
      <c r="S77" s="168"/>
    </row>
    <row r="78" spans="1:19" ht="15.75" customHeight="1" thickBot="1">
      <c r="A78" s="1148"/>
      <c r="B78" s="1148"/>
      <c r="C78" s="1148"/>
      <c r="D78" s="1148"/>
      <c r="E78" s="1148"/>
      <c r="F78" s="1148"/>
      <c r="G78" s="1148"/>
      <c r="H78" s="1148"/>
      <c r="I78" s="1148"/>
      <c r="J78" s="1148"/>
      <c r="K78" s="1148"/>
      <c r="L78" s="1148"/>
      <c r="M78" s="1148"/>
      <c r="N78" s="1149"/>
      <c r="O78" s="733"/>
    </row>
    <row r="79" spans="1:19" ht="16.5" thickBot="1">
      <c r="A79" s="1153" t="s">
        <v>606</v>
      </c>
      <c r="B79" s="1153"/>
      <c r="C79" s="1153"/>
      <c r="D79" s="1153"/>
      <c r="E79" s="1153"/>
      <c r="F79" s="1153"/>
      <c r="G79" s="1153"/>
      <c r="H79" s="1153"/>
      <c r="I79" s="1153"/>
      <c r="J79" s="1153"/>
      <c r="K79" s="1153"/>
      <c r="L79" s="1153"/>
      <c r="M79" s="1153"/>
      <c r="N79" s="1154"/>
      <c r="O79" s="733"/>
    </row>
    <row r="80" spans="1:19" ht="16.5" customHeight="1" thickBot="1">
      <c r="A80" s="1145">
        <f>'Community Conversations'!$A$84</f>
        <v>0</v>
      </c>
      <c r="B80" s="1146"/>
      <c r="C80" s="1146"/>
      <c r="D80" s="1146"/>
      <c r="E80" s="1146"/>
      <c r="F80" s="1146"/>
      <c r="G80" s="1146"/>
      <c r="H80" s="1146"/>
      <c r="I80" s="1146"/>
      <c r="J80" s="1146"/>
      <c r="K80" s="1146"/>
      <c r="L80" s="1146"/>
      <c r="M80" s="1146"/>
      <c r="N80" s="1159"/>
      <c r="O80" s="733"/>
    </row>
    <row r="81" spans="1:19" ht="13.5" thickBot="1">
      <c r="A81" s="1157" t="s">
        <v>573</v>
      </c>
      <c r="B81" s="1157"/>
      <c r="C81" s="1157"/>
      <c r="D81" s="1157"/>
      <c r="E81" s="1157"/>
      <c r="F81" s="1157"/>
      <c r="G81" s="1157"/>
      <c r="H81" s="1157"/>
      <c r="I81" s="1157"/>
      <c r="J81" s="1157"/>
      <c r="K81" s="1157"/>
      <c r="L81" s="1157"/>
      <c r="M81" s="1157"/>
      <c r="N81" s="1158"/>
      <c r="O81" s="733"/>
    </row>
    <row r="82" spans="1:19" ht="30.75" thickBot="1">
      <c r="A82" s="782"/>
      <c r="B82" s="783" t="s">
        <v>574</v>
      </c>
      <c r="C82" s="784" t="s">
        <v>575</v>
      </c>
      <c r="D82" s="703" t="s">
        <v>576</v>
      </c>
      <c r="E82" s="785"/>
      <c r="F82" s="703" t="s">
        <v>577</v>
      </c>
      <c r="G82" s="786" t="s">
        <v>578</v>
      </c>
      <c r="H82" s="703" t="s">
        <v>579</v>
      </c>
      <c r="I82" s="703" t="s">
        <v>580</v>
      </c>
      <c r="J82" s="703" t="s">
        <v>581</v>
      </c>
      <c r="K82" s="785"/>
      <c r="L82" s="703" t="s">
        <v>215</v>
      </c>
      <c r="M82" s="787"/>
      <c r="N82" s="744" t="s">
        <v>582</v>
      </c>
      <c r="O82" s="733"/>
    </row>
    <row r="83" spans="1:19" ht="12.75" customHeight="1">
      <c r="A83" s="1143" t="s">
        <v>583</v>
      </c>
      <c r="B83" s="775"/>
      <c r="C83" s="775"/>
      <c r="D83" s="776"/>
      <c r="E83" s="1143" t="s">
        <v>586</v>
      </c>
      <c r="F83" s="777"/>
      <c r="G83" s="778">
        <f>'[2]SMART Goals'!$F83</f>
        <v>0</v>
      </c>
      <c r="H83" s="779"/>
      <c r="I83" s="780" t="b">
        <f>IF(COUNT(F83,H83)=2,IF(B83="Decrease",H83-(H83*F83),IF(B83="Increase",H83+(H83*F83),IF(B83="Maintain",H83,""))))</f>
        <v>0</v>
      </c>
      <c r="J83" s="775"/>
      <c r="K83" s="1144" t="s">
        <v>588</v>
      </c>
      <c r="L83" s="776"/>
      <c r="M83" s="1143" t="s">
        <v>586</v>
      </c>
      <c r="N83" s="781"/>
      <c r="O83" s="733"/>
    </row>
    <row r="84" spans="1:19" ht="12.75" customHeight="1">
      <c r="A84" s="1143"/>
      <c r="B84" s="68"/>
      <c r="C84" s="68"/>
      <c r="D84" s="728"/>
      <c r="E84" s="1143"/>
      <c r="F84" s="729"/>
      <c r="G84" s="730">
        <f>'[2]SMART Goals'!$F84</f>
        <v>0</v>
      </c>
      <c r="H84" s="731"/>
      <c r="I84" s="734" t="b">
        <f>IF(COUNT(F84,H84)=2,IF(B84="Decrease",H84-(H84*F84),IF(B84="Increase",H84+(H84*F84),IF(B84="Maintain",H84,""))))</f>
        <v>0</v>
      </c>
      <c r="J84" s="68"/>
      <c r="K84" s="1144"/>
      <c r="L84" s="728"/>
      <c r="M84" s="1143"/>
      <c r="N84" s="732"/>
      <c r="O84" s="733"/>
    </row>
    <row r="85" spans="1:19" ht="12.75" customHeight="1">
      <c r="A85" s="1152"/>
      <c r="B85" s="68"/>
      <c r="C85" s="68"/>
      <c r="D85" s="728"/>
      <c r="E85" s="1152"/>
      <c r="F85" s="729"/>
      <c r="G85" s="730">
        <f>'[2]SMART Goals'!$F85</f>
        <v>0</v>
      </c>
      <c r="H85" s="728"/>
      <c r="I85" s="734" t="b">
        <f>IF(COUNT(F85,H85)=2,IF(B85="Decrease",H85-(H85*F85),IF(B85="Increase",H85+(H85*F85),IF(B85="Maintain",H85,""))))</f>
        <v>0</v>
      </c>
      <c r="J85" s="68"/>
      <c r="K85" s="1160"/>
      <c r="L85" s="728"/>
      <c r="M85" s="1152"/>
      <c r="N85" s="728"/>
      <c r="O85" s="733"/>
    </row>
    <row r="86" spans="1:19" ht="18" customHeight="1" thickBot="1">
      <c r="A86" s="1150" t="s">
        <v>591</v>
      </c>
      <c r="B86" s="1150"/>
      <c r="C86" s="1150"/>
      <c r="D86" s="1150"/>
      <c r="E86" s="1150"/>
      <c r="F86" s="1150"/>
      <c r="G86" s="1150"/>
      <c r="H86" s="1150"/>
      <c r="I86" s="1150"/>
      <c r="J86" s="1150"/>
      <c r="K86" s="1150"/>
      <c r="L86" s="1150"/>
      <c r="M86" s="1150"/>
      <c r="N86" s="1151"/>
      <c r="O86" s="733"/>
    </row>
    <row r="87" spans="1:19" ht="16.5" customHeight="1" thickBot="1">
      <c r="A87" s="1145">
        <f>'Community Conversations'!$A$86</f>
        <v>0</v>
      </c>
      <c r="B87" s="1146"/>
      <c r="C87" s="1146"/>
      <c r="D87" s="1146"/>
      <c r="E87" s="1146"/>
      <c r="F87" s="1146"/>
      <c r="G87" s="1146"/>
      <c r="H87" s="1146"/>
      <c r="I87" s="1146"/>
      <c r="J87" s="1146"/>
      <c r="K87" s="1146"/>
      <c r="L87" s="1146"/>
      <c r="M87" s="1146"/>
      <c r="N87" s="1147"/>
      <c r="O87" s="733"/>
      <c r="R87" s="168"/>
      <c r="S87" s="168"/>
    </row>
    <row r="88" spans="1:19" ht="13.5" thickBot="1">
      <c r="A88" s="1157" t="s">
        <v>592</v>
      </c>
      <c r="B88" s="1157"/>
      <c r="C88" s="1157"/>
      <c r="D88" s="1157"/>
      <c r="E88" s="1157"/>
      <c r="F88" s="1157"/>
      <c r="G88" s="1157"/>
      <c r="H88" s="1157"/>
      <c r="I88" s="1157"/>
      <c r="J88" s="1157"/>
      <c r="K88" s="1157"/>
      <c r="L88" s="1157"/>
      <c r="M88" s="1157"/>
      <c r="N88" s="1158"/>
      <c r="O88" s="733"/>
      <c r="R88" s="168"/>
      <c r="S88" s="168"/>
    </row>
    <row r="89" spans="1:19" ht="45" customHeight="1" thickBot="1">
      <c r="A89" s="782"/>
      <c r="B89" s="783" t="s">
        <v>574</v>
      </c>
      <c r="C89" s="784" t="s">
        <v>575</v>
      </c>
      <c r="D89" s="703" t="s">
        <v>409</v>
      </c>
      <c r="E89" s="785"/>
      <c r="F89" s="703" t="s">
        <v>577</v>
      </c>
      <c r="G89" s="786" t="s">
        <v>578</v>
      </c>
      <c r="H89" s="703" t="s">
        <v>579</v>
      </c>
      <c r="I89" s="703" t="s">
        <v>580</v>
      </c>
      <c r="J89" s="703" t="s">
        <v>581</v>
      </c>
      <c r="K89" s="785"/>
      <c r="L89" s="703" t="s">
        <v>215</v>
      </c>
      <c r="M89" s="787"/>
      <c r="N89" s="744" t="s">
        <v>582</v>
      </c>
      <c r="O89" s="733"/>
      <c r="R89" s="168"/>
      <c r="S89" s="168"/>
    </row>
    <row r="90" spans="1:19">
      <c r="A90" s="1143" t="s">
        <v>583</v>
      </c>
      <c r="B90" s="775"/>
      <c r="C90" s="775"/>
      <c r="D90" s="776"/>
      <c r="E90" s="1143" t="s">
        <v>586</v>
      </c>
      <c r="F90" s="777"/>
      <c r="G90" s="778">
        <f>'[2]SMART Goals'!$F91</f>
        <v>0</v>
      </c>
      <c r="H90" s="779"/>
      <c r="I90" s="780" t="b">
        <f>IF(COUNT(F90,H90)=2,IF(B90="Decrease",H90-(H90*F90),IF(B90="Increase",H90+(H90*F90),IF(B90="Maintain",H90,""))))</f>
        <v>0</v>
      </c>
      <c r="J90" s="775"/>
      <c r="K90" s="1144" t="s">
        <v>588</v>
      </c>
      <c r="L90" s="776"/>
      <c r="M90" s="1143" t="s">
        <v>586</v>
      </c>
      <c r="N90" s="781"/>
      <c r="O90" s="733"/>
      <c r="R90" s="168"/>
      <c r="S90" s="168"/>
    </row>
    <row r="91" spans="1:19">
      <c r="A91" s="1143"/>
      <c r="B91" s="68"/>
      <c r="C91" s="68"/>
      <c r="D91" s="728"/>
      <c r="E91" s="1152"/>
      <c r="F91" s="729"/>
      <c r="G91" s="730">
        <f>'[2]SMART Goals'!$F92</f>
        <v>0</v>
      </c>
      <c r="H91" s="731"/>
      <c r="I91" s="734" t="b">
        <f>IF(COUNT(F91,H91)=2,IF(B91="Decrease",H91-(H91*F91),IF(B91="Increase",H91+(H91*F91),IF(B91="Maintain",H91,""))))</f>
        <v>0</v>
      </c>
      <c r="J91" s="68"/>
      <c r="K91" s="1144"/>
      <c r="L91" s="728"/>
      <c r="M91" s="1143"/>
      <c r="N91" s="732"/>
      <c r="O91" s="733"/>
      <c r="R91" s="168"/>
      <c r="S91" s="168"/>
    </row>
    <row r="92" spans="1:19" ht="18" customHeight="1" thickBot="1">
      <c r="A92" s="1155" t="s">
        <v>593</v>
      </c>
      <c r="B92" s="1155"/>
      <c r="C92" s="1155"/>
      <c r="D92" s="1155"/>
      <c r="E92" s="1155"/>
      <c r="F92" s="1155"/>
      <c r="G92" s="1155"/>
      <c r="H92" s="1155"/>
      <c r="I92" s="1155"/>
      <c r="J92" s="1155"/>
      <c r="K92" s="1155"/>
      <c r="L92" s="1155"/>
      <c r="M92" s="1155"/>
      <c r="N92" s="1156"/>
      <c r="O92" s="733"/>
      <c r="R92" s="168"/>
      <c r="S92" s="168"/>
    </row>
    <row r="93" spans="1:19" ht="16.5" customHeight="1" thickBot="1">
      <c r="A93" s="1145">
        <f>'Community Conversations'!$A$94</f>
        <v>0</v>
      </c>
      <c r="B93" s="1146"/>
      <c r="C93" s="1146"/>
      <c r="D93" s="1146"/>
      <c r="E93" s="1146"/>
      <c r="F93" s="1146"/>
      <c r="G93" s="1146"/>
      <c r="H93" s="1146"/>
      <c r="I93" s="1146"/>
      <c r="J93" s="1146"/>
      <c r="K93" s="1146"/>
      <c r="L93" s="1146"/>
      <c r="M93" s="1146"/>
      <c r="N93" s="1147"/>
      <c r="O93" s="733"/>
    </row>
    <row r="94" spans="1:19" ht="13.5" customHeight="1" thickBot="1">
      <c r="A94" s="1157" t="s">
        <v>592</v>
      </c>
      <c r="B94" s="1157"/>
      <c r="C94" s="1157"/>
      <c r="D94" s="1157"/>
      <c r="E94" s="1157"/>
      <c r="F94" s="1157"/>
      <c r="G94" s="1157"/>
      <c r="H94" s="1157"/>
      <c r="I94" s="1157"/>
      <c r="J94" s="1157"/>
      <c r="K94" s="1157"/>
      <c r="L94" s="1157"/>
      <c r="M94" s="1157"/>
      <c r="N94" s="1158"/>
      <c r="O94" s="733"/>
    </row>
    <row r="95" spans="1:19" ht="45" customHeight="1" thickBot="1">
      <c r="A95" s="782"/>
      <c r="B95" s="783" t="s">
        <v>574</v>
      </c>
      <c r="C95" s="784" t="s">
        <v>575</v>
      </c>
      <c r="D95" s="703" t="s">
        <v>409</v>
      </c>
      <c r="E95" s="785"/>
      <c r="F95" s="703" t="s">
        <v>581</v>
      </c>
      <c r="G95" s="703"/>
      <c r="H95" s="703" t="s">
        <v>579</v>
      </c>
      <c r="I95" s="703" t="s">
        <v>580</v>
      </c>
      <c r="J95" s="703" t="s">
        <v>581</v>
      </c>
      <c r="K95" s="785"/>
      <c r="L95" s="703" t="s">
        <v>215</v>
      </c>
      <c r="M95" s="787"/>
      <c r="N95" s="744" t="s">
        <v>582</v>
      </c>
      <c r="O95" s="733"/>
      <c r="Q95" s="788"/>
    </row>
    <row r="96" spans="1:19">
      <c r="A96" s="1143" t="s">
        <v>583</v>
      </c>
      <c r="B96" s="775"/>
      <c r="C96" s="775"/>
      <c r="D96" s="776"/>
      <c r="E96" s="1143" t="s">
        <v>586</v>
      </c>
      <c r="F96" s="777"/>
      <c r="G96" s="778">
        <f>'[2]SMART Goals'!$F97</f>
        <v>0</v>
      </c>
      <c r="H96" s="779"/>
      <c r="I96" s="780" t="b">
        <f>IF(COUNT(F96,H96)=2,IF(B96="Decrease",H96-(H96*F96),IF(B96="Increase",H96+(H96*F96),IF(B96="Maintain",H96,""))))</f>
        <v>0</v>
      </c>
      <c r="J96" s="775"/>
      <c r="K96" s="1144" t="s">
        <v>588</v>
      </c>
      <c r="L96" s="776"/>
      <c r="M96" s="1143" t="s">
        <v>586</v>
      </c>
      <c r="N96" s="781"/>
      <c r="O96" s="733"/>
      <c r="R96" s="168"/>
      <c r="S96" s="168"/>
    </row>
    <row r="97" spans="1:19">
      <c r="A97" s="1143"/>
      <c r="B97" s="68"/>
      <c r="C97" s="68"/>
      <c r="D97" s="728"/>
      <c r="E97" s="1143"/>
      <c r="F97" s="729"/>
      <c r="G97" s="730">
        <f>'[2]SMART Goals'!$F98</f>
        <v>0</v>
      </c>
      <c r="H97" s="731"/>
      <c r="I97" s="734" t="b">
        <f>IF(COUNT(F97,H97)=2,IF(B97="Decrease",H97-(H97*F97),IF(B97="Increase",H97+(H97*F97),IF(B97="Maintain",H97,""))))</f>
        <v>0</v>
      </c>
      <c r="J97" s="68"/>
      <c r="K97" s="1144"/>
      <c r="L97" s="728"/>
      <c r="M97" s="1143"/>
      <c r="N97" s="732"/>
      <c r="O97" s="733"/>
      <c r="R97" s="168"/>
      <c r="S97" s="168"/>
    </row>
    <row r="98" spans="1:19" ht="18" customHeight="1" thickBot="1">
      <c r="A98" s="1150" t="s">
        <v>594</v>
      </c>
      <c r="B98" s="1150"/>
      <c r="C98" s="1150"/>
      <c r="D98" s="1150"/>
      <c r="E98" s="1150"/>
      <c r="F98" s="1150"/>
      <c r="G98" s="1150"/>
      <c r="H98" s="1150"/>
      <c r="I98" s="1150"/>
      <c r="J98" s="1150"/>
      <c r="K98" s="1150"/>
      <c r="L98" s="1150"/>
      <c r="M98" s="1150"/>
      <c r="N98" s="1151"/>
      <c r="O98" s="733"/>
    </row>
    <row r="99" spans="1:19" ht="16.5" customHeight="1" thickBot="1">
      <c r="A99" s="1145">
        <f>'Community Conversations'!$A$102</f>
        <v>0</v>
      </c>
      <c r="B99" s="1146"/>
      <c r="C99" s="1146"/>
      <c r="D99" s="1146"/>
      <c r="E99" s="1146"/>
      <c r="F99" s="1146"/>
      <c r="G99" s="1146"/>
      <c r="H99" s="1146"/>
      <c r="I99" s="1146"/>
      <c r="J99" s="1146"/>
      <c r="K99" s="1146"/>
      <c r="L99" s="1146"/>
      <c r="M99" s="1146"/>
      <c r="N99" s="1147"/>
      <c r="O99" s="733"/>
    </row>
    <row r="100" spans="1:19" ht="13.5" thickBot="1">
      <c r="A100" s="1157" t="s">
        <v>592</v>
      </c>
      <c r="B100" s="1157"/>
      <c r="C100" s="1157"/>
      <c r="D100" s="1157"/>
      <c r="E100" s="1157"/>
      <c r="F100" s="1157"/>
      <c r="G100" s="1157"/>
      <c r="H100" s="1157"/>
      <c r="I100" s="1157"/>
      <c r="J100" s="1157"/>
      <c r="K100" s="1157"/>
      <c r="L100" s="1157"/>
      <c r="M100" s="1157"/>
      <c r="N100" s="1158"/>
      <c r="O100" s="733"/>
    </row>
    <row r="101" spans="1:19" ht="45" customHeight="1" thickBot="1">
      <c r="A101" s="782"/>
      <c r="B101" s="783" t="s">
        <v>574</v>
      </c>
      <c r="C101" s="784" t="s">
        <v>575</v>
      </c>
      <c r="D101" s="703" t="s">
        <v>409</v>
      </c>
      <c r="E101" s="785"/>
      <c r="F101" s="703" t="s">
        <v>581</v>
      </c>
      <c r="G101" s="703"/>
      <c r="H101" s="703" t="s">
        <v>579</v>
      </c>
      <c r="I101" s="703" t="s">
        <v>580</v>
      </c>
      <c r="J101" s="703" t="s">
        <v>581</v>
      </c>
      <c r="K101" s="785"/>
      <c r="L101" s="703" t="s">
        <v>215</v>
      </c>
      <c r="M101" s="787"/>
      <c r="N101" s="744" t="s">
        <v>582</v>
      </c>
      <c r="O101" s="733"/>
    </row>
    <row r="102" spans="1:19">
      <c r="A102" s="1143" t="s">
        <v>583</v>
      </c>
      <c r="B102" s="775"/>
      <c r="C102" s="775"/>
      <c r="D102" s="776"/>
      <c r="E102" s="1143" t="s">
        <v>586</v>
      </c>
      <c r="F102" s="777"/>
      <c r="G102" s="778">
        <f>'[2]SMART Goals'!$F103</f>
        <v>0</v>
      </c>
      <c r="H102" s="779"/>
      <c r="I102" s="780" t="b">
        <f>IF(COUNT(F102,H102)=2,IF(B102="Decrease",H102-(H102*F102),IF(B102="Increase",H102+(H102*F102),IF(B102="Maintain",H102,""))))</f>
        <v>0</v>
      </c>
      <c r="J102" s="775"/>
      <c r="K102" s="1144" t="s">
        <v>588</v>
      </c>
      <c r="L102" s="776"/>
      <c r="M102" s="1143" t="s">
        <v>586</v>
      </c>
      <c r="N102" s="781"/>
      <c r="O102" s="733"/>
      <c r="R102" s="168"/>
      <c r="S102" s="168"/>
    </row>
    <row r="103" spans="1:19">
      <c r="A103" s="1143"/>
      <c r="B103" s="68"/>
      <c r="C103" s="68"/>
      <c r="D103" s="728"/>
      <c r="E103" s="1143"/>
      <c r="F103" s="729"/>
      <c r="G103" s="730">
        <f>'[2]SMART Goals'!$F104</f>
        <v>0</v>
      </c>
      <c r="H103" s="731"/>
      <c r="I103" s="734" t="b">
        <f>IF(COUNT(F103,H103)=2,IF(B103="Decrease",H103-(H103*F103),IF(B103="Increase",H103+(H103*F103),IF(B103="Maintain",H103,""))))</f>
        <v>0</v>
      </c>
      <c r="J103" s="68"/>
      <c r="K103" s="1144"/>
      <c r="L103" s="728"/>
      <c r="M103" s="1143"/>
      <c r="N103" s="732"/>
      <c r="O103" s="733"/>
      <c r="R103" s="168"/>
      <c r="S103" s="168"/>
    </row>
    <row r="104" spans="1:19" ht="15.75" customHeight="1" thickBot="1">
      <c r="A104" s="1148"/>
      <c r="B104" s="1148"/>
      <c r="C104" s="1148"/>
      <c r="D104" s="1148"/>
      <c r="E104" s="1148"/>
      <c r="F104" s="1148"/>
      <c r="G104" s="1148"/>
      <c r="H104" s="1148"/>
      <c r="I104" s="1148"/>
      <c r="J104" s="1148"/>
      <c r="K104" s="1148"/>
      <c r="L104" s="1148"/>
      <c r="M104" s="1148"/>
      <c r="N104" s="1149"/>
      <c r="O104" s="733"/>
    </row>
    <row r="105" spans="1:19" ht="16.5" thickBot="1">
      <c r="A105" s="1153" t="s">
        <v>607</v>
      </c>
      <c r="B105" s="1153"/>
      <c r="C105" s="1153"/>
      <c r="D105" s="1153"/>
      <c r="E105" s="1153"/>
      <c r="F105" s="1153"/>
      <c r="G105" s="1153"/>
      <c r="H105" s="1153"/>
      <c r="I105" s="1153"/>
      <c r="J105" s="1153"/>
      <c r="K105" s="1153"/>
      <c r="L105" s="1153"/>
      <c r="M105" s="1153"/>
      <c r="N105" s="1154"/>
      <c r="O105" s="733"/>
    </row>
    <row r="106" spans="1:19" ht="16.5" customHeight="1" thickBot="1">
      <c r="A106" s="1145">
        <f>'Community Conversations'!$A$111</f>
        <v>0</v>
      </c>
      <c r="B106" s="1146"/>
      <c r="C106" s="1146"/>
      <c r="D106" s="1146"/>
      <c r="E106" s="1146"/>
      <c r="F106" s="1146"/>
      <c r="G106" s="1146"/>
      <c r="H106" s="1146"/>
      <c r="I106" s="1146"/>
      <c r="J106" s="1146"/>
      <c r="K106" s="1146"/>
      <c r="L106" s="1146"/>
      <c r="M106" s="1146"/>
      <c r="N106" s="1159"/>
      <c r="O106" s="733"/>
    </row>
    <row r="107" spans="1:19" ht="13.5" thickBot="1">
      <c r="A107" s="1141" t="s">
        <v>573</v>
      </c>
      <c r="B107" s="1141"/>
      <c r="C107" s="1141"/>
      <c r="D107" s="1141"/>
      <c r="E107" s="1141"/>
      <c r="F107" s="1141"/>
      <c r="G107" s="1141"/>
      <c r="H107" s="1141"/>
      <c r="I107" s="1141"/>
      <c r="J107" s="1141"/>
      <c r="K107" s="1141"/>
      <c r="L107" s="1141"/>
      <c r="M107" s="1141"/>
      <c r="N107" s="1142"/>
      <c r="O107" s="733"/>
    </row>
    <row r="108" spans="1:19" ht="30.75" thickBot="1">
      <c r="A108" s="782"/>
      <c r="B108" s="783" t="s">
        <v>574</v>
      </c>
      <c r="C108" s="784" t="s">
        <v>575</v>
      </c>
      <c r="D108" s="703" t="s">
        <v>576</v>
      </c>
      <c r="E108" s="785"/>
      <c r="F108" s="703" t="s">
        <v>577</v>
      </c>
      <c r="G108" s="786" t="s">
        <v>578</v>
      </c>
      <c r="H108" s="703" t="s">
        <v>579</v>
      </c>
      <c r="I108" s="703" t="s">
        <v>580</v>
      </c>
      <c r="J108" s="703" t="s">
        <v>581</v>
      </c>
      <c r="K108" s="785"/>
      <c r="L108" s="703" t="s">
        <v>215</v>
      </c>
      <c r="M108" s="787"/>
      <c r="N108" s="744" t="s">
        <v>582</v>
      </c>
      <c r="O108" s="733"/>
    </row>
    <row r="109" spans="1:19" ht="12.75" customHeight="1">
      <c r="A109" s="1143" t="s">
        <v>583</v>
      </c>
      <c r="B109" s="775"/>
      <c r="C109" s="775"/>
      <c r="D109" s="776"/>
      <c r="E109" s="1143" t="s">
        <v>586</v>
      </c>
      <c r="F109" s="777"/>
      <c r="G109" s="778">
        <f>'[2]SMART Goals'!$F109</f>
        <v>0</v>
      </c>
      <c r="H109" s="779"/>
      <c r="I109" s="780" t="b">
        <f>IF(COUNT(F109,H109)=2,IF(B109="Decrease",H109-(H109*F109),IF(B109="Increase",H109+(H109*F109),IF(B109="Maintain",H109,""))))</f>
        <v>0</v>
      </c>
      <c r="J109" s="775"/>
      <c r="K109" s="1144" t="s">
        <v>588</v>
      </c>
      <c r="L109" s="776"/>
      <c r="M109" s="1143" t="s">
        <v>586</v>
      </c>
      <c r="N109" s="781"/>
      <c r="O109" s="733"/>
    </row>
    <row r="110" spans="1:19" ht="12.75" customHeight="1">
      <c r="A110" s="1143"/>
      <c r="B110" s="68"/>
      <c r="C110" s="68"/>
      <c r="D110" s="728"/>
      <c r="E110" s="1143"/>
      <c r="F110" s="729"/>
      <c r="G110" s="730">
        <f>'[2]SMART Goals'!$F110</f>
        <v>0</v>
      </c>
      <c r="H110" s="731"/>
      <c r="I110" s="734" t="b">
        <f>IF(COUNT(F110,H110)=2,IF(B110="Decrease",H110-(H110*F110),IF(B110="Increase",H110+(H110*F110),IF(B110="Maintain",H110,""))))</f>
        <v>0</v>
      </c>
      <c r="J110" s="68"/>
      <c r="K110" s="1144"/>
      <c r="L110" s="728"/>
      <c r="M110" s="1143"/>
      <c r="N110" s="732"/>
      <c r="O110" s="733"/>
    </row>
    <row r="111" spans="1:19" ht="12.75" customHeight="1">
      <c r="A111" s="1152"/>
      <c r="B111" s="68"/>
      <c r="C111" s="68"/>
      <c r="D111" s="728"/>
      <c r="E111" s="1152"/>
      <c r="F111" s="729"/>
      <c r="G111" s="730">
        <f>'[2]SMART Goals'!$F111</f>
        <v>0</v>
      </c>
      <c r="H111" s="728"/>
      <c r="I111" s="734" t="b">
        <f>IF(COUNT(F111,H111)=2,IF(B111="Decrease",H111-(H111*F111),IF(B111="Increase",H111+(H111*F111),IF(B111="Maintain",H111,""))))</f>
        <v>0</v>
      </c>
      <c r="J111" s="68"/>
      <c r="K111" s="1160"/>
      <c r="L111" s="728"/>
      <c r="M111" s="1152"/>
      <c r="N111" s="728"/>
      <c r="O111" s="733"/>
    </row>
    <row r="112" spans="1:19" ht="18" customHeight="1" thickBot="1">
      <c r="A112" s="1150" t="s">
        <v>591</v>
      </c>
      <c r="B112" s="1150"/>
      <c r="C112" s="1150"/>
      <c r="D112" s="1150"/>
      <c r="E112" s="1150"/>
      <c r="F112" s="1150"/>
      <c r="G112" s="1150"/>
      <c r="H112" s="1150"/>
      <c r="I112" s="1150"/>
      <c r="J112" s="1150"/>
      <c r="K112" s="1150"/>
      <c r="L112" s="1150"/>
      <c r="M112" s="1150"/>
      <c r="N112" s="1151"/>
      <c r="O112" s="733"/>
    </row>
    <row r="113" spans="1:19" ht="16.5" customHeight="1" thickBot="1">
      <c r="A113" s="1145">
        <f>'Community Conversations'!$A$113</f>
        <v>0</v>
      </c>
      <c r="B113" s="1146"/>
      <c r="C113" s="1146"/>
      <c r="D113" s="1146"/>
      <c r="E113" s="1146"/>
      <c r="F113" s="1146"/>
      <c r="G113" s="1146"/>
      <c r="H113" s="1146"/>
      <c r="I113" s="1146"/>
      <c r="J113" s="1146"/>
      <c r="K113" s="1146"/>
      <c r="L113" s="1146"/>
      <c r="M113" s="1146"/>
      <c r="N113" s="1147"/>
      <c r="O113" s="733"/>
      <c r="R113" s="168"/>
      <c r="S113" s="168"/>
    </row>
    <row r="114" spans="1:19" ht="13.5" thickBot="1">
      <c r="A114" s="1141" t="s">
        <v>592</v>
      </c>
      <c r="B114" s="1141"/>
      <c r="C114" s="1141"/>
      <c r="D114" s="1141"/>
      <c r="E114" s="1141"/>
      <c r="F114" s="1141"/>
      <c r="G114" s="1141"/>
      <c r="H114" s="1141"/>
      <c r="I114" s="1141"/>
      <c r="J114" s="1141"/>
      <c r="K114" s="1141"/>
      <c r="L114" s="1141"/>
      <c r="M114" s="1141"/>
      <c r="N114" s="1142"/>
      <c r="O114" s="733"/>
      <c r="R114" s="168"/>
      <c r="S114" s="168"/>
    </row>
    <row r="115" spans="1:19" ht="45" customHeight="1" thickBot="1">
      <c r="A115" s="782"/>
      <c r="B115" s="783" t="s">
        <v>574</v>
      </c>
      <c r="C115" s="784" t="s">
        <v>575</v>
      </c>
      <c r="D115" s="703" t="s">
        <v>409</v>
      </c>
      <c r="E115" s="785"/>
      <c r="F115" s="703" t="s">
        <v>577</v>
      </c>
      <c r="G115" s="786" t="s">
        <v>578</v>
      </c>
      <c r="H115" s="703" t="s">
        <v>579</v>
      </c>
      <c r="I115" s="703" t="s">
        <v>580</v>
      </c>
      <c r="J115" s="703" t="s">
        <v>581</v>
      </c>
      <c r="K115" s="785"/>
      <c r="L115" s="703" t="s">
        <v>215</v>
      </c>
      <c r="M115" s="787"/>
      <c r="N115" s="744" t="s">
        <v>582</v>
      </c>
      <c r="O115" s="733"/>
      <c r="R115" s="168"/>
      <c r="S115" s="168"/>
    </row>
    <row r="116" spans="1:19">
      <c r="A116" s="1143" t="s">
        <v>583</v>
      </c>
      <c r="B116" s="775"/>
      <c r="C116" s="775"/>
      <c r="D116" s="776"/>
      <c r="E116" s="1143" t="s">
        <v>586</v>
      </c>
      <c r="F116" s="777"/>
      <c r="G116" s="778">
        <f>'[2]SMART Goals'!$F117</f>
        <v>0</v>
      </c>
      <c r="H116" s="779"/>
      <c r="I116" s="780" t="b">
        <f>IF(COUNT(F116,H116)=2,IF(B116="Decrease",H116-(H116*F116),IF(B116="Increase",H116+(H116*F116),IF(B116="Maintain",H116,""))))</f>
        <v>0</v>
      </c>
      <c r="J116" s="775"/>
      <c r="K116" s="1144" t="s">
        <v>588</v>
      </c>
      <c r="L116" s="776"/>
      <c r="M116" s="1143" t="s">
        <v>586</v>
      </c>
      <c r="N116" s="781"/>
      <c r="O116" s="733"/>
      <c r="R116" s="168"/>
      <c r="S116" s="168"/>
    </row>
    <row r="117" spans="1:19">
      <c r="A117" s="1143"/>
      <c r="B117" s="68"/>
      <c r="C117" s="68"/>
      <c r="D117" s="728"/>
      <c r="E117" s="1152"/>
      <c r="F117" s="729"/>
      <c r="G117" s="730">
        <f>'[2]SMART Goals'!$F118</f>
        <v>0</v>
      </c>
      <c r="H117" s="731"/>
      <c r="I117" s="734" t="b">
        <f>IF(COUNT(F117,H117)=2,IF(B117="Decrease",H117-(H117*F117),IF(B117="Increase",H117+(H117*F117),IF(B117="Maintain",H117,""))))</f>
        <v>0</v>
      </c>
      <c r="J117" s="68"/>
      <c r="K117" s="1144"/>
      <c r="L117" s="728"/>
      <c r="M117" s="1143"/>
      <c r="N117" s="732"/>
      <c r="O117" s="733"/>
      <c r="R117" s="168"/>
      <c r="S117" s="168"/>
    </row>
    <row r="118" spans="1:19" ht="18" customHeight="1" thickBot="1">
      <c r="A118" s="1155" t="s">
        <v>593</v>
      </c>
      <c r="B118" s="1155"/>
      <c r="C118" s="1155"/>
      <c r="D118" s="1155"/>
      <c r="E118" s="1155"/>
      <c r="F118" s="1155"/>
      <c r="G118" s="1155"/>
      <c r="H118" s="1155"/>
      <c r="I118" s="1155"/>
      <c r="J118" s="1155"/>
      <c r="K118" s="1155"/>
      <c r="L118" s="1155"/>
      <c r="M118" s="1155"/>
      <c r="N118" s="1156"/>
      <c r="O118" s="733"/>
      <c r="R118" s="168"/>
      <c r="S118" s="168"/>
    </row>
    <row r="119" spans="1:19" ht="16.5" customHeight="1" thickBot="1">
      <c r="A119" s="1145">
        <f>'Community Conversations'!$A$121</f>
        <v>0</v>
      </c>
      <c r="B119" s="1146"/>
      <c r="C119" s="1146"/>
      <c r="D119" s="1146"/>
      <c r="E119" s="1146"/>
      <c r="F119" s="1146"/>
      <c r="G119" s="1146"/>
      <c r="H119" s="1146"/>
      <c r="I119" s="1146"/>
      <c r="J119" s="1146"/>
      <c r="K119" s="1146"/>
      <c r="L119" s="1146"/>
      <c r="M119" s="1146"/>
      <c r="N119" s="1147"/>
      <c r="O119" s="733"/>
    </row>
    <row r="120" spans="1:19" ht="13.5" customHeight="1" thickBot="1">
      <c r="A120" s="1141" t="s">
        <v>592</v>
      </c>
      <c r="B120" s="1141"/>
      <c r="C120" s="1141"/>
      <c r="D120" s="1141"/>
      <c r="E120" s="1141"/>
      <c r="F120" s="1141"/>
      <c r="G120" s="1141"/>
      <c r="H120" s="1141"/>
      <c r="I120" s="1141"/>
      <c r="J120" s="1141"/>
      <c r="K120" s="1141"/>
      <c r="L120" s="1141"/>
      <c r="M120" s="1141"/>
      <c r="N120" s="1142"/>
      <c r="O120" s="733"/>
    </row>
    <row r="121" spans="1:19" ht="45" customHeight="1" thickBot="1">
      <c r="A121" s="782"/>
      <c r="B121" s="783" t="s">
        <v>574</v>
      </c>
      <c r="C121" s="784" t="s">
        <v>575</v>
      </c>
      <c r="D121" s="703" t="s">
        <v>409</v>
      </c>
      <c r="E121" s="785"/>
      <c r="F121" s="703" t="s">
        <v>581</v>
      </c>
      <c r="G121" s="703"/>
      <c r="H121" s="703" t="s">
        <v>579</v>
      </c>
      <c r="I121" s="703" t="s">
        <v>580</v>
      </c>
      <c r="J121" s="703" t="s">
        <v>581</v>
      </c>
      <c r="K121" s="785"/>
      <c r="L121" s="703" t="s">
        <v>215</v>
      </c>
      <c r="M121" s="787"/>
      <c r="N121" s="744" t="s">
        <v>582</v>
      </c>
      <c r="O121" s="733"/>
    </row>
    <row r="122" spans="1:19">
      <c r="A122" s="1143" t="s">
        <v>583</v>
      </c>
      <c r="B122" s="775"/>
      <c r="C122" s="775"/>
      <c r="D122" s="776"/>
      <c r="E122" s="1143" t="s">
        <v>586</v>
      </c>
      <c r="F122" s="777"/>
      <c r="G122" s="778">
        <f>'[2]SMART Goals'!$F123</f>
        <v>0</v>
      </c>
      <c r="H122" s="779"/>
      <c r="I122" s="780" t="b">
        <f>IF(COUNT(F122,H122)=2,IF(B122="Decrease",H122-(H122*F122),IF(B122="Increase",H122+(H122*F122),IF(B122="Maintain",H122,""))))</f>
        <v>0</v>
      </c>
      <c r="J122" s="775"/>
      <c r="K122" s="1144" t="s">
        <v>588</v>
      </c>
      <c r="L122" s="776"/>
      <c r="M122" s="1143" t="s">
        <v>586</v>
      </c>
      <c r="N122" s="781"/>
      <c r="O122" s="733"/>
      <c r="R122" s="168"/>
      <c r="S122" s="168"/>
    </row>
    <row r="123" spans="1:19">
      <c r="A123" s="1143"/>
      <c r="B123" s="68"/>
      <c r="C123" s="68"/>
      <c r="D123" s="728"/>
      <c r="E123" s="1143"/>
      <c r="F123" s="729"/>
      <c r="G123" s="730">
        <f>'[2]SMART Goals'!$F124</f>
        <v>0</v>
      </c>
      <c r="H123" s="731"/>
      <c r="I123" s="734" t="b">
        <f>IF(COUNT(F123,H123)=2,IF(B123="Decrease",H123-(H123*F123),IF(B123="Increase",H123+(H123*F123),IF(B123="Maintain",H123,""))))</f>
        <v>0</v>
      </c>
      <c r="J123" s="68"/>
      <c r="K123" s="1144"/>
      <c r="L123" s="728"/>
      <c r="M123" s="1143"/>
      <c r="N123" s="732"/>
      <c r="O123" s="733"/>
      <c r="R123" s="168"/>
      <c r="S123" s="168"/>
    </row>
    <row r="124" spans="1:19" ht="18" customHeight="1" thickBot="1">
      <c r="A124" s="1150" t="s">
        <v>594</v>
      </c>
      <c r="B124" s="1150"/>
      <c r="C124" s="1150"/>
      <c r="D124" s="1150"/>
      <c r="E124" s="1150"/>
      <c r="F124" s="1150"/>
      <c r="G124" s="1150"/>
      <c r="H124" s="1150"/>
      <c r="I124" s="1150"/>
      <c r="J124" s="1150"/>
      <c r="K124" s="1150"/>
      <c r="L124" s="1150"/>
      <c r="M124" s="1150"/>
      <c r="N124" s="1151"/>
      <c r="O124" s="733"/>
    </row>
    <row r="125" spans="1:19" ht="16.5" customHeight="1" thickBot="1">
      <c r="A125" s="1145">
        <f>'Community Conversations'!$A$129</f>
        <v>0</v>
      </c>
      <c r="B125" s="1146"/>
      <c r="C125" s="1146"/>
      <c r="D125" s="1146"/>
      <c r="E125" s="1146"/>
      <c r="F125" s="1146"/>
      <c r="G125" s="1146"/>
      <c r="H125" s="1146"/>
      <c r="I125" s="1146"/>
      <c r="J125" s="1146"/>
      <c r="K125" s="1146"/>
      <c r="L125" s="1146"/>
      <c r="M125" s="1146"/>
      <c r="N125" s="1147"/>
      <c r="O125" s="733"/>
    </row>
    <row r="126" spans="1:19" ht="13.5" thickBot="1">
      <c r="A126" s="1141" t="s">
        <v>592</v>
      </c>
      <c r="B126" s="1141"/>
      <c r="C126" s="1141"/>
      <c r="D126" s="1141"/>
      <c r="E126" s="1141"/>
      <c r="F126" s="1141"/>
      <c r="G126" s="1141"/>
      <c r="H126" s="1141"/>
      <c r="I126" s="1141"/>
      <c r="J126" s="1141"/>
      <c r="K126" s="1141"/>
      <c r="L126" s="1141"/>
      <c r="M126" s="1141"/>
      <c r="N126" s="1142"/>
      <c r="O126" s="733"/>
    </row>
    <row r="127" spans="1:19" ht="45" customHeight="1" thickBot="1">
      <c r="A127" s="782"/>
      <c r="B127" s="783" t="s">
        <v>574</v>
      </c>
      <c r="C127" s="784" t="s">
        <v>575</v>
      </c>
      <c r="D127" s="703" t="s">
        <v>409</v>
      </c>
      <c r="E127" s="785"/>
      <c r="F127" s="703" t="s">
        <v>581</v>
      </c>
      <c r="G127" s="703"/>
      <c r="H127" s="703" t="s">
        <v>579</v>
      </c>
      <c r="I127" s="703" t="s">
        <v>580</v>
      </c>
      <c r="J127" s="703" t="s">
        <v>581</v>
      </c>
      <c r="K127" s="785"/>
      <c r="L127" s="703" t="s">
        <v>215</v>
      </c>
      <c r="M127" s="787"/>
      <c r="N127" s="744" t="s">
        <v>582</v>
      </c>
      <c r="O127" s="733"/>
    </row>
    <row r="128" spans="1:19">
      <c r="A128" s="1143" t="s">
        <v>583</v>
      </c>
      <c r="B128" s="775"/>
      <c r="C128" s="775"/>
      <c r="D128" s="776"/>
      <c r="E128" s="1143" t="s">
        <v>586</v>
      </c>
      <c r="F128" s="777"/>
      <c r="G128" s="778">
        <f>'[2]SMART Goals'!$F129</f>
        <v>0</v>
      </c>
      <c r="H128" s="779"/>
      <c r="I128" s="780" t="b">
        <f>IF(COUNT(F128,H128)=2,IF(B128="Decrease",H128-(H128*F128),IF(B128="Increase",H128+(H128*F128),IF(B128="Maintain",H128,""))))</f>
        <v>0</v>
      </c>
      <c r="J128" s="775"/>
      <c r="K128" s="1144" t="s">
        <v>588</v>
      </c>
      <c r="L128" s="776"/>
      <c r="M128" s="1143" t="s">
        <v>586</v>
      </c>
      <c r="N128" s="781"/>
      <c r="O128" s="733"/>
      <c r="R128" s="168"/>
      <c r="S128" s="168"/>
    </row>
    <row r="129" spans="1:19">
      <c r="A129" s="1143"/>
      <c r="B129" s="68"/>
      <c r="C129" s="68"/>
      <c r="D129" s="728"/>
      <c r="E129" s="1143"/>
      <c r="F129" s="729"/>
      <c r="G129" s="730">
        <f>'[2]SMART Goals'!$F130</f>
        <v>0</v>
      </c>
      <c r="H129" s="731"/>
      <c r="I129" s="734" t="b">
        <f>IF(COUNT(F129,H129)=2,IF(B129="Decrease",H129-(H129*F129),IF(B129="Increase",H129+(H129*F129),IF(B129="Maintain",H129,""))))</f>
        <v>0</v>
      </c>
      <c r="J129" s="68"/>
      <c r="K129" s="1144"/>
      <c r="L129" s="728"/>
      <c r="M129" s="1143"/>
      <c r="N129" s="732"/>
      <c r="O129" s="733"/>
      <c r="R129" s="168"/>
      <c r="S129" s="168"/>
    </row>
    <row r="130" spans="1:19" ht="15.75" customHeight="1" thickBot="1">
      <c r="A130" s="1148"/>
      <c r="B130" s="1148"/>
      <c r="C130" s="1148"/>
      <c r="D130" s="1148"/>
      <c r="E130" s="1148"/>
      <c r="F130" s="1148"/>
      <c r="G130" s="1148"/>
      <c r="H130" s="1148"/>
      <c r="I130" s="1148"/>
      <c r="J130" s="1148"/>
      <c r="K130" s="1148"/>
      <c r="L130" s="1148"/>
      <c r="M130" s="1148"/>
      <c r="N130" s="1149"/>
      <c r="O130" s="733"/>
    </row>
    <row r="131" spans="1:19" ht="16.5" thickBot="1">
      <c r="A131" s="1153" t="s">
        <v>608</v>
      </c>
      <c r="B131" s="1153"/>
      <c r="C131" s="1153"/>
      <c r="D131" s="1153"/>
      <c r="E131" s="1153"/>
      <c r="F131" s="1153"/>
      <c r="G131" s="1153"/>
      <c r="H131" s="1153"/>
      <c r="I131" s="1153"/>
      <c r="J131" s="1153"/>
      <c r="K131" s="1153"/>
      <c r="L131" s="1153"/>
      <c r="M131" s="1153"/>
      <c r="N131" s="1154"/>
      <c r="O131" s="733"/>
    </row>
    <row r="132" spans="1:19" ht="16.5" customHeight="1" thickBot="1">
      <c r="A132" s="1145">
        <f>'Community Conversations'!$A$138</f>
        <v>0</v>
      </c>
      <c r="B132" s="1146"/>
      <c r="C132" s="1146"/>
      <c r="D132" s="1146"/>
      <c r="E132" s="1146"/>
      <c r="F132" s="1146"/>
      <c r="G132" s="1146"/>
      <c r="H132" s="1146"/>
      <c r="I132" s="1146"/>
      <c r="J132" s="1146"/>
      <c r="K132" s="1146"/>
      <c r="L132" s="1146"/>
      <c r="M132" s="1146"/>
      <c r="N132" s="1159"/>
      <c r="O132" s="733"/>
    </row>
    <row r="133" spans="1:19" ht="13.5" thickBot="1">
      <c r="A133" s="1141" t="s">
        <v>573</v>
      </c>
      <c r="B133" s="1141"/>
      <c r="C133" s="1141"/>
      <c r="D133" s="1141"/>
      <c r="E133" s="1141"/>
      <c r="F133" s="1141"/>
      <c r="G133" s="1141"/>
      <c r="H133" s="1141"/>
      <c r="I133" s="1141"/>
      <c r="J133" s="1141"/>
      <c r="K133" s="1141"/>
      <c r="L133" s="1141"/>
      <c r="M133" s="1141"/>
      <c r="N133" s="1142"/>
      <c r="O133" s="733"/>
    </row>
    <row r="134" spans="1:19" ht="30.75" thickBot="1">
      <c r="A134" s="782"/>
      <c r="B134" s="783" t="s">
        <v>574</v>
      </c>
      <c r="C134" s="784" t="s">
        <v>575</v>
      </c>
      <c r="D134" s="703" t="s">
        <v>576</v>
      </c>
      <c r="E134" s="785"/>
      <c r="F134" s="703" t="s">
        <v>577</v>
      </c>
      <c r="G134" s="786" t="s">
        <v>578</v>
      </c>
      <c r="H134" s="703" t="s">
        <v>579</v>
      </c>
      <c r="I134" s="703" t="s">
        <v>580</v>
      </c>
      <c r="J134" s="703" t="s">
        <v>581</v>
      </c>
      <c r="K134" s="785"/>
      <c r="L134" s="703" t="s">
        <v>215</v>
      </c>
      <c r="M134" s="787"/>
      <c r="N134" s="744" t="s">
        <v>582</v>
      </c>
      <c r="O134" s="733"/>
    </row>
    <row r="135" spans="1:19" ht="12.75" customHeight="1">
      <c r="A135" s="1143" t="s">
        <v>583</v>
      </c>
      <c r="B135" s="775"/>
      <c r="C135" s="775"/>
      <c r="D135" s="776"/>
      <c r="E135" s="1143" t="s">
        <v>586</v>
      </c>
      <c r="F135" s="777"/>
      <c r="G135" s="778">
        <f>'[2]SMART Goals'!$F135</f>
        <v>0</v>
      </c>
      <c r="H135" s="779"/>
      <c r="I135" s="780" t="b">
        <f>IF(COUNT(F135,H135)=2,IF(B135="Decrease",H135-(H135*F135),IF(B135="Increase",H135+(H135*F135),IF(B135="Maintain",H135,""))))</f>
        <v>0</v>
      </c>
      <c r="J135" s="775"/>
      <c r="K135" s="1144" t="s">
        <v>588</v>
      </c>
      <c r="L135" s="776"/>
      <c r="M135" s="1143" t="s">
        <v>586</v>
      </c>
      <c r="N135" s="781"/>
      <c r="O135" s="733"/>
    </row>
    <row r="136" spans="1:19" ht="12.75" customHeight="1">
      <c r="A136" s="1143"/>
      <c r="B136" s="68"/>
      <c r="C136" s="68"/>
      <c r="D136" s="728"/>
      <c r="E136" s="1143"/>
      <c r="F136" s="729"/>
      <c r="G136" s="730">
        <f>'[2]SMART Goals'!$F136</f>
        <v>0</v>
      </c>
      <c r="H136" s="731"/>
      <c r="I136" s="734" t="b">
        <f>IF(COUNT(F136,H136)=2,IF(B136="Decrease",H136-(H136*F136),IF(B136="Increase",H136+(H136*F136),IF(B136="Maintain",H136,""))))</f>
        <v>0</v>
      </c>
      <c r="J136" s="68"/>
      <c r="K136" s="1144"/>
      <c r="L136" s="728"/>
      <c r="M136" s="1143"/>
      <c r="N136" s="732"/>
      <c r="O136" s="733"/>
    </row>
    <row r="137" spans="1:19" ht="12.75" customHeight="1">
      <c r="A137" s="1152"/>
      <c r="B137" s="68"/>
      <c r="C137" s="68"/>
      <c r="D137" s="728"/>
      <c r="E137" s="1152"/>
      <c r="F137" s="729"/>
      <c r="G137" s="730">
        <f>'[2]SMART Goals'!$F137</f>
        <v>0</v>
      </c>
      <c r="H137" s="728"/>
      <c r="I137" s="734" t="b">
        <f>IF(COUNT(F137,H137)=2,IF(B137="Decrease",H137-(H137*F137),IF(B137="Increase",H137+(H137*F137),IF(B137="Maintain",H137,""))))</f>
        <v>0</v>
      </c>
      <c r="J137" s="68"/>
      <c r="K137" s="1160"/>
      <c r="L137" s="728"/>
      <c r="M137" s="1152"/>
      <c r="N137" s="728"/>
      <c r="O137" s="733"/>
    </row>
    <row r="138" spans="1:19" ht="18" customHeight="1" thickBot="1">
      <c r="A138" s="1150" t="s">
        <v>591</v>
      </c>
      <c r="B138" s="1150"/>
      <c r="C138" s="1150"/>
      <c r="D138" s="1150"/>
      <c r="E138" s="1150"/>
      <c r="F138" s="1150"/>
      <c r="G138" s="1150"/>
      <c r="H138" s="1150"/>
      <c r="I138" s="1150"/>
      <c r="J138" s="1150"/>
      <c r="K138" s="1150"/>
      <c r="L138" s="1150"/>
      <c r="M138" s="1150"/>
      <c r="N138" s="1151"/>
      <c r="O138" s="733"/>
    </row>
    <row r="139" spans="1:19" ht="16.5" customHeight="1" thickBot="1">
      <c r="A139" s="1145">
        <f>'Community Conversations'!$A$140</f>
        <v>0</v>
      </c>
      <c r="B139" s="1146"/>
      <c r="C139" s="1146"/>
      <c r="D139" s="1146"/>
      <c r="E139" s="1146"/>
      <c r="F139" s="1146"/>
      <c r="G139" s="1146"/>
      <c r="H139" s="1146"/>
      <c r="I139" s="1146"/>
      <c r="J139" s="1146"/>
      <c r="K139" s="1146"/>
      <c r="L139" s="1146"/>
      <c r="M139" s="1146"/>
      <c r="N139" s="1147"/>
      <c r="O139" s="733"/>
      <c r="R139" s="168"/>
      <c r="S139" s="168"/>
    </row>
    <row r="140" spans="1:19" ht="13.5" thickBot="1">
      <c r="A140" s="1141" t="s">
        <v>592</v>
      </c>
      <c r="B140" s="1141"/>
      <c r="C140" s="1141"/>
      <c r="D140" s="1141"/>
      <c r="E140" s="1141"/>
      <c r="F140" s="1141"/>
      <c r="G140" s="1141"/>
      <c r="H140" s="1141"/>
      <c r="I140" s="1141"/>
      <c r="J140" s="1141"/>
      <c r="K140" s="1141"/>
      <c r="L140" s="1141"/>
      <c r="M140" s="1141"/>
      <c r="N140" s="1142"/>
      <c r="O140" s="733"/>
      <c r="R140" s="168"/>
      <c r="S140" s="168"/>
    </row>
    <row r="141" spans="1:19" ht="45" customHeight="1" thickBot="1">
      <c r="A141" s="782"/>
      <c r="B141" s="783" t="s">
        <v>574</v>
      </c>
      <c r="C141" s="784" t="s">
        <v>575</v>
      </c>
      <c r="D141" s="703" t="s">
        <v>409</v>
      </c>
      <c r="E141" s="785"/>
      <c r="F141" s="703" t="s">
        <v>577</v>
      </c>
      <c r="G141" s="786" t="s">
        <v>578</v>
      </c>
      <c r="H141" s="703" t="s">
        <v>579</v>
      </c>
      <c r="I141" s="703" t="s">
        <v>580</v>
      </c>
      <c r="J141" s="703" t="s">
        <v>581</v>
      </c>
      <c r="K141" s="785"/>
      <c r="L141" s="703" t="s">
        <v>215</v>
      </c>
      <c r="M141" s="787"/>
      <c r="N141" s="744" t="s">
        <v>582</v>
      </c>
      <c r="O141" s="733"/>
      <c r="R141" s="168"/>
      <c r="S141" s="168"/>
    </row>
    <row r="142" spans="1:19">
      <c r="A142" s="1143" t="s">
        <v>583</v>
      </c>
      <c r="B142" s="775"/>
      <c r="C142" s="775"/>
      <c r="D142" s="776"/>
      <c r="E142" s="1143" t="s">
        <v>586</v>
      </c>
      <c r="F142" s="777"/>
      <c r="G142" s="778">
        <f>'[2]SMART Goals'!$F143</f>
        <v>0</v>
      </c>
      <c r="H142" s="779"/>
      <c r="I142" s="780" t="b">
        <f>IF(COUNT(F142,H142)=2,IF(B142="Decrease",H142-(H142*F142),IF(B142="Increase",H142+(H142*F142),IF(B142="Maintain",H142,""))))</f>
        <v>0</v>
      </c>
      <c r="J142" s="775"/>
      <c r="K142" s="1144" t="s">
        <v>588</v>
      </c>
      <c r="L142" s="776"/>
      <c r="M142" s="1143" t="s">
        <v>586</v>
      </c>
      <c r="N142" s="781"/>
      <c r="O142" s="733"/>
      <c r="R142" s="168"/>
      <c r="S142" s="168"/>
    </row>
    <row r="143" spans="1:19">
      <c r="A143" s="1143"/>
      <c r="B143" s="68"/>
      <c r="C143" s="68"/>
      <c r="D143" s="728"/>
      <c r="E143" s="1152"/>
      <c r="F143" s="729"/>
      <c r="G143" s="730">
        <f>'[2]SMART Goals'!$F144</f>
        <v>0</v>
      </c>
      <c r="H143" s="731"/>
      <c r="I143" s="734" t="b">
        <f>IF(COUNT(F143,H143)=2,IF(B143="Decrease",H143-(H143*F143),IF(B143="Increase",H143+(H143*F143),IF(B143="Maintain",H143,""))))</f>
        <v>0</v>
      </c>
      <c r="J143" s="68"/>
      <c r="K143" s="1144"/>
      <c r="L143" s="728"/>
      <c r="M143" s="1143"/>
      <c r="N143" s="732"/>
      <c r="O143" s="733"/>
      <c r="R143" s="168"/>
      <c r="S143" s="168"/>
    </row>
    <row r="144" spans="1:19" ht="18" customHeight="1" thickBot="1">
      <c r="A144" s="1155" t="s">
        <v>593</v>
      </c>
      <c r="B144" s="1155"/>
      <c r="C144" s="1155"/>
      <c r="D144" s="1155"/>
      <c r="E144" s="1155"/>
      <c r="F144" s="1155"/>
      <c r="G144" s="1155"/>
      <c r="H144" s="1155"/>
      <c r="I144" s="1155"/>
      <c r="J144" s="1155"/>
      <c r="K144" s="1155"/>
      <c r="L144" s="1155"/>
      <c r="M144" s="1155"/>
      <c r="N144" s="1156"/>
      <c r="O144" s="733"/>
      <c r="R144" s="168"/>
      <c r="S144" s="168"/>
    </row>
    <row r="145" spans="1:19" ht="16.5" customHeight="1" thickBot="1">
      <c r="A145" s="1145">
        <f>'Community Conversations'!$A$148</f>
        <v>0</v>
      </c>
      <c r="B145" s="1146"/>
      <c r="C145" s="1146"/>
      <c r="D145" s="1146"/>
      <c r="E145" s="1146"/>
      <c r="F145" s="1146"/>
      <c r="G145" s="1146"/>
      <c r="H145" s="1146"/>
      <c r="I145" s="1146"/>
      <c r="J145" s="1146"/>
      <c r="K145" s="1146"/>
      <c r="L145" s="1146"/>
      <c r="M145" s="1146"/>
      <c r="N145" s="1147"/>
      <c r="O145" s="733"/>
    </row>
    <row r="146" spans="1:19" ht="13.5" customHeight="1" thickBot="1">
      <c r="A146" s="1141" t="s">
        <v>592</v>
      </c>
      <c r="B146" s="1141"/>
      <c r="C146" s="1141"/>
      <c r="D146" s="1141"/>
      <c r="E146" s="1141"/>
      <c r="F146" s="1141"/>
      <c r="G146" s="1141"/>
      <c r="H146" s="1141"/>
      <c r="I146" s="1141"/>
      <c r="J146" s="1141"/>
      <c r="K146" s="1141"/>
      <c r="L146" s="1141"/>
      <c r="M146" s="1141"/>
      <c r="N146" s="1142"/>
      <c r="O146" s="733"/>
    </row>
    <row r="147" spans="1:19" ht="45" customHeight="1" thickBot="1">
      <c r="A147" s="782"/>
      <c r="B147" s="783" t="s">
        <v>574</v>
      </c>
      <c r="C147" s="784" t="s">
        <v>575</v>
      </c>
      <c r="D147" s="703" t="s">
        <v>409</v>
      </c>
      <c r="E147" s="785"/>
      <c r="F147" s="703" t="s">
        <v>581</v>
      </c>
      <c r="G147" s="703"/>
      <c r="H147" s="703" t="s">
        <v>579</v>
      </c>
      <c r="I147" s="703" t="s">
        <v>580</v>
      </c>
      <c r="J147" s="703" t="s">
        <v>581</v>
      </c>
      <c r="K147" s="785"/>
      <c r="L147" s="703" t="s">
        <v>215</v>
      </c>
      <c r="M147" s="787"/>
      <c r="N147" s="744" t="s">
        <v>582</v>
      </c>
      <c r="O147" s="733"/>
    </row>
    <row r="148" spans="1:19">
      <c r="A148" s="1143" t="s">
        <v>583</v>
      </c>
      <c r="B148" s="775"/>
      <c r="C148" s="775"/>
      <c r="D148" s="776"/>
      <c r="E148" s="1143" t="s">
        <v>586</v>
      </c>
      <c r="F148" s="777"/>
      <c r="G148" s="778">
        <f>'[2]SMART Goals'!$F149</f>
        <v>0</v>
      </c>
      <c r="H148" s="779"/>
      <c r="I148" s="780" t="b">
        <f>IF(COUNT(F148,H148)=2,IF(B148="Decrease",H148-(H148*F148),IF(B148="Increase",H148+(H148*F148),IF(B148="Maintain",H148,""))))</f>
        <v>0</v>
      </c>
      <c r="J148" s="775"/>
      <c r="K148" s="1144" t="s">
        <v>588</v>
      </c>
      <c r="L148" s="776"/>
      <c r="M148" s="1143" t="s">
        <v>586</v>
      </c>
      <c r="N148" s="781"/>
      <c r="O148" s="733"/>
      <c r="R148" s="168"/>
      <c r="S148" s="168"/>
    </row>
    <row r="149" spans="1:19">
      <c r="A149" s="1143"/>
      <c r="B149" s="68"/>
      <c r="C149" s="68"/>
      <c r="D149" s="728"/>
      <c r="E149" s="1143"/>
      <c r="F149" s="729"/>
      <c r="G149" s="730">
        <f>'[2]SMART Goals'!$F150</f>
        <v>0</v>
      </c>
      <c r="H149" s="731"/>
      <c r="I149" s="734" t="b">
        <f>IF(COUNT(F149,H149)=2,IF(B149="Decrease",H149-(H149*F149),IF(B149="Increase",H149+(H149*F149),IF(B149="Maintain",H149,""))))</f>
        <v>0</v>
      </c>
      <c r="J149" s="68"/>
      <c r="K149" s="1144"/>
      <c r="L149" s="728"/>
      <c r="M149" s="1143"/>
      <c r="N149" s="732"/>
      <c r="O149" s="733"/>
      <c r="R149" s="168"/>
      <c r="S149" s="168"/>
    </row>
    <row r="150" spans="1:19" ht="18" customHeight="1" thickBot="1">
      <c r="A150" s="1150" t="s">
        <v>594</v>
      </c>
      <c r="B150" s="1150"/>
      <c r="C150" s="1150"/>
      <c r="D150" s="1150"/>
      <c r="E150" s="1150"/>
      <c r="F150" s="1150"/>
      <c r="G150" s="1150"/>
      <c r="H150" s="1150"/>
      <c r="I150" s="1150"/>
      <c r="J150" s="1150"/>
      <c r="K150" s="1150"/>
      <c r="L150" s="1150"/>
      <c r="M150" s="1150"/>
      <c r="N150" s="1151"/>
      <c r="O150" s="733"/>
    </row>
    <row r="151" spans="1:19" ht="16.5" customHeight="1" thickBot="1">
      <c r="A151" s="1145">
        <f>'Community Conversations'!$A$156</f>
        <v>0</v>
      </c>
      <c r="B151" s="1146"/>
      <c r="C151" s="1146"/>
      <c r="D151" s="1146"/>
      <c r="E151" s="1146"/>
      <c r="F151" s="1146"/>
      <c r="G151" s="1146"/>
      <c r="H151" s="1146"/>
      <c r="I151" s="1146"/>
      <c r="J151" s="1146"/>
      <c r="K151" s="1146"/>
      <c r="L151" s="1146"/>
      <c r="M151" s="1146"/>
      <c r="N151" s="1147"/>
      <c r="O151" s="733"/>
    </row>
    <row r="152" spans="1:19" ht="13.5" thickBot="1">
      <c r="A152" s="1141" t="s">
        <v>592</v>
      </c>
      <c r="B152" s="1141"/>
      <c r="C152" s="1141"/>
      <c r="D152" s="1141"/>
      <c r="E152" s="1141"/>
      <c r="F152" s="1141"/>
      <c r="G152" s="1141"/>
      <c r="H152" s="1141"/>
      <c r="I152" s="1141"/>
      <c r="J152" s="1141"/>
      <c r="K152" s="1141"/>
      <c r="L152" s="1141"/>
      <c r="M152" s="1141"/>
      <c r="N152" s="1142"/>
      <c r="O152" s="733"/>
    </row>
    <row r="153" spans="1:19" ht="45" customHeight="1" thickBot="1">
      <c r="A153" s="782"/>
      <c r="B153" s="783" t="s">
        <v>574</v>
      </c>
      <c r="C153" s="784" t="s">
        <v>575</v>
      </c>
      <c r="D153" s="703" t="s">
        <v>409</v>
      </c>
      <c r="E153" s="785"/>
      <c r="F153" s="703" t="s">
        <v>581</v>
      </c>
      <c r="G153" s="703"/>
      <c r="H153" s="703" t="s">
        <v>579</v>
      </c>
      <c r="I153" s="703" t="s">
        <v>580</v>
      </c>
      <c r="J153" s="703" t="s">
        <v>581</v>
      </c>
      <c r="K153" s="785"/>
      <c r="L153" s="703" t="s">
        <v>215</v>
      </c>
      <c r="M153" s="787"/>
      <c r="N153" s="744" t="s">
        <v>582</v>
      </c>
      <c r="O153" s="733"/>
    </row>
    <row r="154" spans="1:19">
      <c r="A154" s="1143" t="s">
        <v>583</v>
      </c>
      <c r="B154" s="775"/>
      <c r="C154" s="775"/>
      <c r="D154" s="776"/>
      <c r="E154" s="1143" t="s">
        <v>586</v>
      </c>
      <c r="F154" s="777"/>
      <c r="G154" s="778">
        <f>'[2]SMART Goals'!$F155</f>
        <v>0</v>
      </c>
      <c r="H154" s="779"/>
      <c r="I154" s="780" t="b">
        <f>IF(COUNT(F154,H154)=2,IF(B154="Decrease",H154-(H154*F154),IF(B154="Increase",H154+(H154*F154),IF(B154="Maintain",H154,""))))</f>
        <v>0</v>
      </c>
      <c r="J154" s="775"/>
      <c r="K154" s="1144" t="s">
        <v>588</v>
      </c>
      <c r="L154" s="776"/>
      <c r="M154" s="1143" t="s">
        <v>586</v>
      </c>
      <c r="N154" s="781"/>
      <c r="O154" s="733"/>
      <c r="R154" s="168"/>
      <c r="S154" s="168"/>
    </row>
    <row r="155" spans="1:19">
      <c r="A155" s="1143"/>
      <c r="B155" s="68"/>
      <c r="C155" s="68"/>
      <c r="D155" s="728"/>
      <c r="E155" s="1143"/>
      <c r="F155" s="729"/>
      <c r="G155" s="730">
        <f>'[2]SMART Goals'!$F156</f>
        <v>0</v>
      </c>
      <c r="H155" s="731"/>
      <c r="I155" s="734" t="b">
        <f>IF(COUNT(F155,H155)=2,IF(B155="Decrease",H155-(H155*F155),IF(B155="Increase",H155+(H155*F155),IF(B155="Maintain",H155,""))))</f>
        <v>0</v>
      </c>
      <c r="J155" s="68"/>
      <c r="K155" s="1144"/>
      <c r="L155" s="728"/>
      <c r="M155" s="1143"/>
      <c r="N155" s="732"/>
      <c r="O155" s="733"/>
      <c r="R155" s="168"/>
      <c r="S155" s="168"/>
    </row>
    <row r="156" spans="1:19" ht="15.75" customHeight="1" thickBot="1">
      <c r="A156" s="1148"/>
      <c r="B156" s="1148"/>
      <c r="C156" s="1148"/>
      <c r="D156" s="1148"/>
      <c r="E156" s="1148"/>
      <c r="F156" s="1148"/>
      <c r="G156" s="1148"/>
      <c r="H156" s="1148"/>
      <c r="I156" s="1148"/>
      <c r="J156" s="1148"/>
      <c r="K156" s="1148"/>
      <c r="L156" s="1148"/>
      <c r="M156" s="1148"/>
      <c r="N156" s="1149"/>
      <c r="O156" s="733"/>
    </row>
    <row r="157" spans="1:19">
      <c r="A157" s="55"/>
      <c r="B157" s="55"/>
      <c r="C157" s="55"/>
      <c r="D157" s="55"/>
      <c r="E157" s="55"/>
      <c r="F157" s="55"/>
      <c r="G157" s="55"/>
      <c r="H157" s="55"/>
      <c r="I157" s="55"/>
      <c r="J157" s="55"/>
      <c r="K157" s="55"/>
      <c r="L157" s="55"/>
      <c r="M157" s="55"/>
      <c r="N157" s="55"/>
    </row>
    <row r="158" spans="1:19">
      <c r="A158" s="55"/>
      <c r="B158" s="55"/>
      <c r="C158" s="55"/>
      <c r="D158" s="55"/>
      <c r="E158" s="55"/>
      <c r="F158" s="55"/>
      <c r="G158" s="55"/>
      <c r="H158" s="55"/>
      <c r="I158" s="55"/>
      <c r="J158" s="55"/>
      <c r="K158" s="55"/>
      <c r="L158" s="55"/>
      <c r="M158" s="55"/>
      <c r="N158" s="55"/>
    </row>
    <row r="159" spans="1:19">
      <c r="A159" s="55"/>
      <c r="B159" s="55"/>
      <c r="C159" s="55"/>
      <c r="D159" s="55"/>
      <c r="E159" s="55"/>
      <c r="F159" s="55"/>
      <c r="G159" s="55"/>
      <c r="H159" s="55"/>
      <c r="I159" s="55"/>
      <c r="J159" s="55"/>
      <c r="K159" s="55"/>
      <c r="L159" s="55"/>
      <c r="M159" s="55"/>
      <c r="N159" s="55"/>
    </row>
    <row r="160" spans="1:19">
      <c r="A160" s="55"/>
      <c r="B160" s="55"/>
      <c r="C160" s="55"/>
      <c r="D160" s="55"/>
      <c r="E160" s="55"/>
      <c r="F160" s="55"/>
      <c r="G160" s="55"/>
      <c r="H160" s="55"/>
      <c r="I160" s="55"/>
      <c r="J160" s="55"/>
      <c r="K160" s="55"/>
      <c r="L160" s="55"/>
      <c r="M160" s="55"/>
      <c r="N160" s="55"/>
    </row>
    <row r="161" spans="1:14">
      <c r="A161" s="55"/>
      <c r="B161" s="55"/>
      <c r="C161" s="55"/>
      <c r="D161" s="55"/>
      <c r="E161" s="55"/>
      <c r="F161" s="55"/>
      <c r="G161" s="55"/>
      <c r="H161" s="55"/>
      <c r="I161" s="55"/>
      <c r="J161" s="55"/>
      <c r="K161" s="55"/>
      <c r="L161" s="55"/>
      <c r="M161" s="55"/>
      <c r="N161" s="55"/>
    </row>
    <row r="162" spans="1:14">
      <c r="A162" s="55"/>
      <c r="B162" s="55"/>
      <c r="C162" s="55"/>
      <c r="D162" s="55"/>
      <c r="E162" s="55"/>
      <c r="F162" s="55"/>
      <c r="G162" s="55"/>
      <c r="H162" s="55"/>
      <c r="I162" s="55"/>
      <c r="J162" s="55"/>
      <c r="K162" s="55"/>
      <c r="L162" s="55"/>
      <c r="M162" s="55"/>
      <c r="N162" s="55"/>
    </row>
    <row r="163" spans="1:14">
      <c r="A163" s="55"/>
      <c r="B163" s="55"/>
      <c r="C163" s="55"/>
      <c r="D163" s="55"/>
      <c r="E163" s="55"/>
      <c r="F163" s="55"/>
      <c r="G163" s="55"/>
      <c r="H163" s="55"/>
      <c r="I163" s="55"/>
      <c r="J163" s="55"/>
      <c r="K163" s="55"/>
      <c r="L163" s="55"/>
      <c r="M163" s="55"/>
      <c r="N163" s="55"/>
    </row>
    <row r="164" spans="1:14">
      <c r="A164" s="55"/>
      <c r="B164" s="55"/>
      <c r="C164" s="55"/>
      <c r="D164" s="55"/>
      <c r="E164" s="55"/>
      <c r="F164" s="55"/>
      <c r="G164" s="55"/>
      <c r="H164" s="55"/>
      <c r="I164" s="55"/>
      <c r="J164" s="55"/>
      <c r="K164" s="55"/>
      <c r="L164" s="55"/>
      <c r="M164" s="55"/>
      <c r="N164" s="55"/>
    </row>
    <row r="165" spans="1:14">
      <c r="A165" s="55"/>
      <c r="B165" s="55"/>
      <c r="C165" s="55"/>
      <c r="D165" s="55"/>
      <c r="E165" s="55"/>
      <c r="F165" s="55"/>
      <c r="G165" s="55"/>
      <c r="H165" s="55"/>
      <c r="I165" s="55"/>
      <c r="J165" s="55"/>
      <c r="K165" s="55"/>
      <c r="L165" s="55"/>
      <c r="M165" s="55"/>
      <c r="N165" s="55"/>
    </row>
    <row r="166" spans="1:14">
      <c r="A166" s="55"/>
      <c r="B166" s="55"/>
      <c r="C166" s="55"/>
      <c r="D166" s="55"/>
      <c r="E166" s="55"/>
      <c r="F166" s="55"/>
      <c r="G166" s="55"/>
      <c r="H166" s="55"/>
      <c r="I166" s="55"/>
      <c r="J166" s="55"/>
      <c r="K166" s="55"/>
      <c r="L166" s="55"/>
      <c r="M166" s="55"/>
      <c r="N166" s="55"/>
    </row>
    <row r="167" spans="1:14">
      <c r="A167" s="55"/>
      <c r="B167" s="55"/>
      <c r="C167" s="55"/>
      <c r="D167" s="55"/>
      <c r="E167" s="55"/>
      <c r="F167" s="55"/>
      <c r="G167" s="55"/>
      <c r="H167" s="55"/>
      <c r="I167" s="55"/>
      <c r="J167" s="55"/>
      <c r="K167" s="55"/>
      <c r="L167" s="55"/>
      <c r="M167" s="55"/>
      <c r="N167" s="55"/>
    </row>
    <row r="168" spans="1:14">
      <c r="A168" s="55"/>
      <c r="B168" s="55"/>
      <c r="C168" s="55"/>
      <c r="D168" s="55"/>
      <c r="E168" s="55"/>
      <c r="F168" s="55"/>
      <c r="G168" s="55"/>
      <c r="H168" s="55"/>
      <c r="I168" s="55"/>
      <c r="J168" s="55"/>
      <c r="K168" s="55"/>
      <c r="L168" s="55"/>
      <c r="M168" s="55"/>
      <c r="N168" s="55"/>
    </row>
    <row r="169" spans="1:14">
      <c r="A169" s="55"/>
      <c r="B169" s="55"/>
      <c r="C169" s="55"/>
      <c r="D169" s="55"/>
      <c r="E169" s="55"/>
      <c r="F169" s="55"/>
      <c r="G169" s="55"/>
      <c r="H169" s="55"/>
      <c r="I169" s="55"/>
      <c r="J169" s="55"/>
      <c r="K169" s="55"/>
      <c r="L169" s="55"/>
      <c r="M169" s="55"/>
      <c r="N169" s="55"/>
    </row>
    <row r="170" spans="1:14">
      <c r="A170" s="55"/>
      <c r="B170" s="55"/>
      <c r="C170" s="55"/>
      <c r="D170" s="55"/>
      <c r="E170" s="55"/>
      <c r="F170" s="55"/>
      <c r="G170" s="55"/>
      <c r="H170" s="55"/>
      <c r="I170" s="55"/>
      <c r="J170" s="55"/>
      <c r="K170" s="55"/>
      <c r="L170" s="55"/>
      <c r="M170" s="55"/>
      <c r="N170" s="55"/>
    </row>
    <row r="171" spans="1:14">
      <c r="A171" s="55"/>
      <c r="B171" s="55"/>
      <c r="C171" s="55"/>
      <c r="D171" s="55"/>
      <c r="E171" s="55"/>
      <c r="F171" s="55"/>
      <c r="G171" s="55"/>
      <c r="H171" s="55"/>
      <c r="I171" s="55"/>
      <c r="J171" s="55"/>
      <c r="K171" s="55"/>
      <c r="L171" s="55"/>
      <c r="M171" s="55"/>
      <c r="N171" s="55"/>
    </row>
    <row r="172" spans="1:14">
      <c r="A172" s="55"/>
      <c r="B172" s="55"/>
      <c r="C172" s="55"/>
      <c r="D172" s="55"/>
      <c r="E172" s="55"/>
      <c r="F172" s="55"/>
      <c r="G172" s="55"/>
      <c r="H172" s="55"/>
      <c r="I172" s="55"/>
      <c r="J172" s="55"/>
      <c r="K172" s="55"/>
      <c r="L172" s="55"/>
      <c r="M172" s="55"/>
      <c r="N172" s="55"/>
    </row>
    <row r="173" spans="1:14">
      <c r="A173" s="55"/>
      <c r="B173" s="55"/>
      <c r="C173" s="55"/>
      <c r="D173" s="55"/>
      <c r="E173" s="55"/>
      <c r="F173" s="55"/>
      <c r="G173" s="55"/>
      <c r="H173" s="55"/>
      <c r="I173" s="55"/>
      <c r="J173" s="55"/>
      <c r="K173" s="55"/>
      <c r="L173" s="55"/>
      <c r="M173" s="55"/>
      <c r="N173" s="55"/>
    </row>
    <row r="174" spans="1:14">
      <c r="A174" s="55"/>
      <c r="B174" s="55"/>
      <c r="C174" s="55"/>
      <c r="D174" s="55"/>
      <c r="E174" s="55"/>
      <c r="F174" s="55"/>
      <c r="G174" s="55"/>
      <c r="H174" s="55"/>
      <c r="I174" s="55"/>
      <c r="J174" s="55"/>
      <c r="K174" s="55"/>
      <c r="L174" s="55"/>
      <c r="M174" s="55"/>
      <c r="N174" s="55"/>
    </row>
    <row r="175" spans="1:14">
      <c r="A175" s="55"/>
      <c r="B175" s="55"/>
      <c r="C175" s="55"/>
      <c r="D175" s="55"/>
      <c r="E175" s="55"/>
      <c r="F175" s="55"/>
      <c r="G175" s="55"/>
      <c r="H175" s="55"/>
      <c r="I175" s="55"/>
      <c r="J175" s="55"/>
      <c r="K175" s="55"/>
      <c r="L175" s="55"/>
      <c r="M175" s="55"/>
      <c r="N175" s="55"/>
    </row>
    <row r="176" spans="1:14">
      <c r="A176" s="55"/>
      <c r="B176" s="55"/>
      <c r="C176" s="55"/>
      <c r="D176" s="55"/>
      <c r="E176" s="55"/>
      <c r="F176" s="55"/>
      <c r="G176" s="55"/>
      <c r="H176" s="55"/>
      <c r="I176" s="55"/>
      <c r="J176" s="55"/>
      <c r="K176" s="55"/>
      <c r="L176" s="55"/>
      <c r="M176" s="55"/>
      <c r="N176" s="55"/>
    </row>
    <row r="177" spans="1:14">
      <c r="A177" s="55"/>
      <c r="B177" s="55"/>
      <c r="C177" s="55"/>
      <c r="D177" s="55"/>
      <c r="E177" s="55"/>
      <c r="F177" s="55"/>
      <c r="G177" s="55"/>
      <c r="H177" s="55"/>
      <c r="I177" s="55"/>
      <c r="J177" s="55"/>
      <c r="K177" s="55"/>
      <c r="L177" s="55"/>
      <c r="M177" s="55"/>
      <c r="N177" s="55"/>
    </row>
    <row r="178" spans="1:14">
      <c r="A178" s="55"/>
      <c r="B178" s="55"/>
      <c r="C178" s="55"/>
      <c r="D178" s="55"/>
      <c r="E178" s="55"/>
      <c r="F178" s="55"/>
      <c r="G178" s="55"/>
      <c r="H178" s="55"/>
      <c r="I178" s="55"/>
      <c r="J178" s="55"/>
      <c r="K178" s="55"/>
      <c r="L178" s="55"/>
      <c r="M178" s="55"/>
      <c r="N178" s="55"/>
    </row>
    <row r="179" spans="1:14">
      <c r="A179" s="55"/>
      <c r="B179" s="55"/>
      <c r="C179" s="55"/>
      <c r="D179" s="55"/>
      <c r="E179" s="55"/>
      <c r="F179" s="55"/>
      <c r="G179" s="55"/>
      <c r="H179" s="55"/>
      <c r="I179" s="55"/>
      <c r="J179" s="55"/>
      <c r="K179" s="55"/>
      <c r="L179" s="55"/>
      <c r="M179" s="55"/>
      <c r="N179" s="55"/>
    </row>
    <row r="180" spans="1:14">
      <c r="A180" s="55"/>
      <c r="B180" s="55"/>
      <c r="C180" s="55"/>
      <c r="D180" s="55"/>
      <c r="E180" s="55"/>
      <c r="F180" s="55"/>
      <c r="G180" s="55"/>
      <c r="H180" s="55"/>
      <c r="I180" s="55"/>
      <c r="J180" s="55"/>
      <c r="K180" s="55"/>
      <c r="L180" s="55"/>
      <c r="M180" s="55"/>
      <c r="N180" s="55"/>
    </row>
    <row r="181" spans="1:14">
      <c r="A181" s="55"/>
      <c r="B181" s="55"/>
      <c r="C181" s="55"/>
      <c r="D181" s="55"/>
      <c r="E181" s="55"/>
      <c r="F181" s="55"/>
      <c r="G181" s="55"/>
      <c r="H181" s="55"/>
      <c r="I181" s="55"/>
      <c r="J181" s="55"/>
      <c r="K181" s="55"/>
      <c r="L181" s="55"/>
      <c r="M181" s="55"/>
      <c r="N181" s="55"/>
    </row>
    <row r="182" spans="1:14">
      <c r="A182" s="55"/>
      <c r="B182" s="55"/>
      <c r="C182" s="55"/>
      <c r="D182" s="55"/>
      <c r="E182" s="55"/>
      <c r="F182" s="55"/>
      <c r="G182" s="55"/>
      <c r="H182" s="55"/>
      <c r="I182" s="55"/>
      <c r="J182" s="55"/>
      <c r="K182" s="55"/>
      <c r="L182" s="55"/>
      <c r="M182" s="55"/>
      <c r="N182" s="55"/>
    </row>
    <row r="183" spans="1:14">
      <c r="A183" s="55"/>
      <c r="B183" s="55"/>
      <c r="C183" s="55"/>
      <c r="D183" s="55"/>
      <c r="E183" s="55"/>
      <c r="F183" s="55"/>
      <c r="G183" s="55"/>
      <c r="H183" s="55"/>
      <c r="I183" s="55"/>
      <c r="J183" s="55"/>
      <c r="K183" s="55"/>
      <c r="L183" s="55"/>
      <c r="M183" s="55"/>
      <c r="N183" s="55"/>
    </row>
    <row r="184" spans="1:14">
      <c r="A184" s="55"/>
      <c r="B184" s="55"/>
      <c r="C184" s="55"/>
      <c r="D184" s="55"/>
      <c r="E184" s="55"/>
      <c r="F184" s="55"/>
      <c r="G184" s="55"/>
      <c r="H184" s="55"/>
      <c r="I184" s="55"/>
      <c r="J184" s="55"/>
      <c r="K184" s="55"/>
      <c r="L184" s="55"/>
      <c r="M184" s="55"/>
      <c r="N184" s="55"/>
    </row>
    <row r="185" spans="1:14">
      <c r="A185" s="55"/>
      <c r="B185" s="55"/>
      <c r="C185" s="55"/>
      <c r="D185" s="55"/>
      <c r="E185" s="55"/>
      <c r="F185" s="55"/>
      <c r="G185" s="55"/>
      <c r="H185" s="55"/>
      <c r="I185" s="55"/>
      <c r="J185" s="55"/>
      <c r="K185" s="55"/>
      <c r="L185" s="55"/>
      <c r="M185" s="55"/>
      <c r="N185" s="55"/>
    </row>
    <row r="186" spans="1:14">
      <c r="A186" s="55"/>
      <c r="B186" s="55"/>
      <c r="C186" s="55"/>
      <c r="D186" s="55"/>
      <c r="E186" s="55"/>
      <c r="F186" s="55"/>
      <c r="G186" s="55"/>
      <c r="H186" s="55"/>
      <c r="I186" s="55"/>
      <c r="J186" s="55"/>
      <c r="K186" s="55"/>
      <c r="L186" s="55"/>
      <c r="M186" s="55"/>
      <c r="N186" s="55"/>
    </row>
    <row r="187" spans="1:14">
      <c r="A187" s="55"/>
      <c r="B187" s="55"/>
      <c r="C187" s="55"/>
      <c r="D187" s="55"/>
      <c r="E187" s="55"/>
      <c r="F187" s="55"/>
      <c r="G187" s="55"/>
      <c r="H187" s="55"/>
      <c r="I187" s="55"/>
      <c r="J187" s="55"/>
      <c r="K187" s="55"/>
      <c r="L187" s="55"/>
      <c r="M187" s="55"/>
      <c r="N187" s="55"/>
    </row>
    <row r="188" spans="1:14">
      <c r="A188" s="55"/>
      <c r="B188" s="55"/>
      <c r="C188" s="55"/>
      <c r="D188" s="55"/>
      <c r="E188" s="55"/>
      <c r="F188" s="55"/>
      <c r="G188" s="55"/>
      <c r="H188" s="55"/>
      <c r="I188" s="55"/>
      <c r="J188" s="55"/>
      <c r="K188" s="55"/>
      <c r="L188" s="55"/>
      <c r="M188" s="55"/>
      <c r="N188" s="55"/>
    </row>
    <row r="189" spans="1:14">
      <c r="A189" s="55"/>
      <c r="B189" s="55"/>
      <c r="C189" s="55"/>
      <c r="D189" s="55"/>
      <c r="E189" s="55"/>
      <c r="F189" s="55"/>
      <c r="G189" s="55"/>
      <c r="H189" s="55"/>
      <c r="I189" s="55"/>
      <c r="J189" s="55"/>
      <c r="K189" s="55"/>
      <c r="L189" s="55"/>
      <c r="M189" s="55"/>
      <c r="N189" s="55"/>
    </row>
    <row r="190" spans="1:14">
      <c r="A190" s="55"/>
      <c r="B190" s="55"/>
      <c r="C190" s="55"/>
      <c r="D190" s="55"/>
      <c r="E190" s="55"/>
      <c r="F190" s="55"/>
      <c r="G190" s="55"/>
      <c r="H190" s="55"/>
      <c r="I190" s="55"/>
      <c r="J190" s="55"/>
      <c r="K190" s="55"/>
      <c r="L190" s="55"/>
      <c r="M190" s="55"/>
      <c r="N190" s="55"/>
    </row>
    <row r="191" spans="1:14">
      <c r="A191" s="55"/>
      <c r="B191" s="55"/>
      <c r="C191" s="55"/>
      <c r="D191" s="55"/>
      <c r="E191" s="55"/>
      <c r="F191" s="55"/>
      <c r="G191" s="55"/>
      <c r="H191" s="55"/>
      <c r="I191" s="55"/>
      <c r="J191" s="55"/>
      <c r="K191" s="55"/>
      <c r="L191" s="55"/>
      <c r="M191" s="55"/>
      <c r="N191" s="55"/>
    </row>
    <row r="192" spans="1:14">
      <c r="A192" s="55"/>
      <c r="B192" s="55"/>
      <c r="C192" s="55"/>
      <c r="D192" s="55"/>
      <c r="E192" s="55"/>
      <c r="F192" s="55"/>
      <c r="G192" s="55"/>
      <c r="H192" s="55"/>
      <c r="I192" s="55"/>
      <c r="J192" s="55"/>
      <c r="K192" s="55"/>
      <c r="L192" s="55"/>
      <c r="M192" s="55"/>
      <c r="N192" s="55"/>
    </row>
    <row r="193" spans="1:14">
      <c r="A193" s="55"/>
      <c r="B193" s="55"/>
      <c r="C193" s="55"/>
      <c r="D193" s="55"/>
      <c r="E193" s="55"/>
      <c r="F193" s="55"/>
      <c r="G193" s="55"/>
      <c r="H193" s="55"/>
      <c r="I193" s="55"/>
      <c r="J193" s="55"/>
      <c r="K193" s="55"/>
      <c r="L193" s="55"/>
      <c r="M193" s="55"/>
      <c r="N193" s="55"/>
    </row>
    <row r="194" spans="1:14">
      <c r="A194" s="55"/>
      <c r="B194" s="55"/>
      <c r="C194" s="55"/>
      <c r="D194" s="55"/>
      <c r="E194" s="55"/>
      <c r="F194" s="55"/>
      <c r="G194" s="55"/>
      <c r="H194" s="55"/>
      <c r="I194" s="55"/>
      <c r="J194" s="55"/>
      <c r="K194" s="55"/>
      <c r="L194" s="55"/>
      <c r="M194" s="55"/>
      <c r="N194" s="55"/>
    </row>
    <row r="195" spans="1:14">
      <c r="A195" s="55"/>
      <c r="B195" s="55"/>
      <c r="C195" s="55"/>
      <c r="D195" s="55"/>
      <c r="E195" s="55"/>
      <c r="F195" s="55"/>
      <c r="G195" s="55"/>
      <c r="H195" s="55"/>
      <c r="I195" s="55"/>
      <c r="J195" s="55"/>
      <c r="K195" s="55"/>
      <c r="L195" s="55"/>
      <c r="M195" s="55"/>
      <c r="N195" s="55"/>
    </row>
    <row r="196" spans="1:14">
      <c r="A196" s="55"/>
      <c r="B196" s="55"/>
      <c r="C196" s="55"/>
      <c r="D196" s="55"/>
      <c r="E196" s="55"/>
      <c r="F196" s="55"/>
      <c r="G196" s="55"/>
      <c r="H196" s="55"/>
      <c r="I196" s="55"/>
      <c r="J196" s="55"/>
      <c r="K196" s="55"/>
      <c r="L196" s="55"/>
      <c r="M196" s="55"/>
      <c r="N196" s="55"/>
    </row>
    <row r="197" spans="1:14">
      <c r="A197" s="55"/>
      <c r="B197" s="55"/>
      <c r="C197" s="55"/>
      <c r="D197" s="55"/>
      <c r="E197" s="55"/>
      <c r="F197" s="55"/>
      <c r="G197" s="55"/>
      <c r="H197" s="55"/>
      <c r="I197" s="55"/>
      <c r="J197" s="55"/>
      <c r="K197" s="55"/>
      <c r="L197" s="55"/>
      <c r="M197" s="55"/>
      <c r="N197" s="55"/>
    </row>
    <row r="198" spans="1:14">
      <c r="A198" s="55"/>
      <c r="B198" s="55"/>
      <c r="C198" s="55"/>
      <c r="D198" s="55"/>
      <c r="E198" s="55"/>
      <c r="F198" s="55"/>
      <c r="G198" s="55"/>
      <c r="H198" s="55"/>
      <c r="I198" s="55"/>
      <c r="J198" s="55"/>
      <c r="K198" s="55"/>
      <c r="L198" s="55"/>
      <c r="M198" s="55"/>
      <c r="N198" s="55"/>
    </row>
    <row r="199" spans="1:14">
      <c r="A199" s="55"/>
      <c r="B199" s="55"/>
      <c r="C199" s="55"/>
      <c r="D199" s="55"/>
      <c r="E199" s="55"/>
      <c r="F199" s="55"/>
      <c r="G199" s="55"/>
      <c r="H199" s="55"/>
      <c r="I199" s="55"/>
      <c r="J199" s="55"/>
      <c r="K199" s="55"/>
      <c r="L199" s="55"/>
      <c r="M199" s="55"/>
      <c r="N199" s="55"/>
    </row>
    <row r="200" spans="1:14">
      <c r="A200" s="55"/>
      <c r="B200" s="55"/>
      <c r="C200" s="55"/>
      <c r="D200" s="55"/>
      <c r="E200" s="55"/>
      <c r="F200" s="55"/>
      <c r="G200" s="55"/>
      <c r="H200" s="55"/>
      <c r="I200" s="55"/>
      <c r="J200" s="55"/>
      <c r="K200" s="55"/>
      <c r="L200" s="55"/>
      <c r="M200" s="55"/>
      <c r="N200" s="55"/>
    </row>
    <row r="201" spans="1:14">
      <c r="A201" s="55"/>
      <c r="B201" s="55"/>
      <c r="C201" s="55"/>
      <c r="D201" s="55"/>
      <c r="E201" s="55"/>
      <c r="F201" s="55"/>
      <c r="G201" s="55"/>
      <c r="H201" s="55"/>
      <c r="I201" s="55"/>
      <c r="J201" s="55"/>
      <c r="K201" s="55"/>
      <c r="L201" s="55"/>
      <c r="M201" s="55"/>
      <c r="N201" s="55"/>
    </row>
    <row r="202" spans="1:14">
      <c r="A202" s="55"/>
      <c r="B202" s="55"/>
      <c r="C202" s="55"/>
      <c r="D202" s="55"/>
      <c r="E202" s="55"/>
      <c r="F202" s="55"/>
      <c r="G202" s="55"/>
      <c r="H202" s="55"/>
      <c r="I202" s="55"/>
      <c r="J202" s="55"/>
      <c r="K202" s="55"/>
      <c r="L202" s="55"/>
      <c r="M202" s="55"/>
      <c r="N202" s="55"/>
    </row>
    <row r="203" spans="1:14">
      <c r="A203" s="55"/>
      <c r="B203" s="55"/>
      <c r="C203" s="55"/>
      <c r="D203" s="55"/>
      <c r="E203" s="55"/>
      <c r="F203" s="55"/>
      <c r="G203" s="55"/>
      <c r="H203" s="55"/>
      <c r="I203" s="55"/>
      <c r="J203" s="55"/>
      <c r="K203" s="55"/>
      <c r="L203" s="55"/>
      <c r="M203" s="55"/>
      <c r="N203" s="55"/>
    </row>
    <row r="204" spans="1:14">
      <c r="A204" s="55"/>
      <c r="B204" s="55"/>
      <c r="C204" s="55"/>
      <c r="D204" s="55"/>
      <c r="E204" s="55"/>
      <c r="F204" s="55"/>
      <c r="G204" s="55"/>
      <c r="H204" s="55"/>
      <c r="I204" s="55"/>
      <c r="J204" s="55"/>
      <c r="K204" s="55"/>
      <c r="L204" s="55"/>
      <c r="M204" s="55"/>
      <c r="N204" s="55"/>
    </row>
    <row r="205" spans="1:14">
      <c r="A205" s="55"/>
      <c r="B205" s="55"/>
      <c r="C205" s="55"/>
      <c r="D205" s="55"/>
      <c r="E205" s="55"/>
      <c r="F205" s="55"/>
      <c r="G205" s="55"/>
      <c r="H205" s="55"/>
      <c r="I205" s="55"/>
      <c r="J205" s="55"/>
      <c r="K205" s="55"/>
      <c r="L205" s="55"/>
      <c r="M205" s="55"/>
      <c r="N205" s="55"/>
    </row>
    <row r="206" spans="1:14">
      <c r="A206" s="55"/>
      <c r="B206" s="55"/>
      <c r="C206" s="55"/>
      <c r="D206" s="55"/>
      <c r="E206" s="55"/>
      <c r="F206" s="55"/>
      <c r="G206" s="55"/>
      <c r="H206" s="55"/>
      <c r="I206" s="55"/>
      <c r="J206" s="55"/>
      <c r="K206" s="55"/>
      <c r="L206" s="55"/>
      <c r="M206" s="55"/>
      <c r="N206" s="55"/>
    </row>
    <row r="207" spans="1:14">
      <c r="A207" s="55"/>
      <c r="B207" s="55"/>
      <c r="C207" s="55"/>
      <c r="D207" s="55"/>
      <c r="E207" s="55"/>
      <c r="F207" s="55"/>
      <c r="G207" s="55"/>
      <c r="H207" s="55"/>
      <c r="I207" s="55"/>
      <c r="J207" s="55"/>
      <c r="K207" s="55"/>
      <c r="L207" s="55"/>
      <c r="M207" s="55"/>
      <c r="N207" s="55"/>
    </row>
    <row r="208" spans="1:14">
      <c r="A208" s="55"/>
      <c r="B208" s="55"/>
      <c r="C208" s="55"/>
      <c r="D208" s="55"/>
      <c r="E208" s="55"/>
      <c r="F208" s="55"/>
      <c r="G208" s="55"/>
      <c r="H208" s="55"/>
      <c r="I208" s="55"/>
      <c r="J208" s="55"/>
      <c r="K208" s="55"/>
      <c r="L208" s="55"/>
      <c r="M208" s="55"/>
      <c r="N208" s="55"/>
    </row>
    <row r="209" spans="1:14">
      <c r="A209" s="55"/>
      <c r="B209" s="55"/>
      <c r="C209" s="55"/>
      <c r="D209" s="55"/>
      <c r="E209" s="55"/>
      <c r="F209" s="55"/>
      <c r="G209" s="55"/>
      <c r="H209" s="55"/>
      <c r="I209" s="55"/>
      <c r="J209" s="55"/>
      <c r="K209" s="55"/>
      <c r="L209" s="55"/>
      <c r="M209" s="55"/>
      <c r="N209" s="55"/>
    </row>
    <row r="210" spans="1:14">
      <c r="A210" s="55"/>
      <c r="B210" s="55"/>
      <c r="C210" s="55"/>
      <c r="D210" s="55"/>
      <c r="E210" s="55"/>
      <c r="F210" s="55"/>
      <c r="G210" s="55"/>
      <c r="H210" s="55"/>
      <c r="I210" s="55"/>
      <c r="J210" s="55"/>
      <c r="K210" s="55"/>
      <c r="L210" s="55"/>
      <c r="M210" s="55"/>
      <c r="N210" s="55"/>
    </row>
    <row r="211" spans="1:14">
      <c r="A211" s="55"/>
      <c r="B211" s="55"/>
      <c r="C211" s="55"/>
      <c r="D211" s="55"/>
      <c r="E211" s="55"/>
      <c r="F211" s="55"/>
      <c r="G211" s="55"/>
      <c r="H211" s="55"/>
      <c r="I211" s="55"/>
      <c r="J211" s="55"/>
      <c r="K211" s="55"/>
      <c r="L211" s="55"/>
      <c r="M211" s="55"/>
      <c r="N211" s="55"/>
    </row>
    <row r="212" spans="1:14">
      <c r="A212" s="55"/>
      <c r="B212" s="55"/>
      <c r="C212" s="55"/>
      <c r="D212" s="55"/>
      <c r="E212" s="55"/>
      <c r="F212" s="55"/>
      <c r="G212" s="55"/>
      <c r="H212" s="55"/>
      <c r="I212" s="55"/>
      <c r="J212" s="55"/>
      <c r="K212" s="55"/>
      <c r="L212" s="55"/>
      <c r="M212" s="55"/>
      <c r="N212" s="55"/>
    </row>
    <row r="213" spans="1:14">
      <c r="A213" s="55"/>
      <c r="B213" s="55"/>
      <c r="C213" s="55"/>
      <c r="D213" s="55"/>
      <c r="E213" s="55"/>
      <c r="F213" s="55"/>
      <c r="G213" s="55"/>
      <c r="H213" s="55"/>
      <c r="I213" s="55"/>
      <c r="J213" s="55"/>
      <c r="K213" s="55"/>
      <c r="L213" s="55"/>
      <c r="M213" s="55"/>
      <c r="N213" s="55"/>
    </row>
    <row r="214" spans="1:14">
      <c r="A214" s="55"/>
      <c r="B214" s="55"/>
      <c r="C214" s="55"/>
      <c r="D214" s="55"/>
      <c r="E214" s="55"/>
      <c r="F214" s="55"/>
      <c r="G214" s="55"/>
      <c r="H214" s="55"/>
      <c r="I214" s="55"/>
      <c r="J214" s="55"/>
      <c r="K214" s="55"/>
      <c r="L214" s="55"/>
      <c r="M214" s="55"/>
      <c r="N214" s="55"/>
    </row>
    <row r="215" spans="1:14">
      <c r="A215" s="55"/>
      <c r="B215" s="55"/>
      <c r="C215" s="55"/>
      <c r="D215" s="55"/>
      <c r="E215" s="55"/>
      <c r="F215" s="55"/>
      <c r="G215" s="55"/>
      <c r="H215" s="55"/>
      <c r="I215" s="55"/>
      <c r="J215" s="55"/>
      <c r="K215" s="55"/>
      <c r="L215" s="55"/>
      <c r="M215" s="55"/>
      <c r="N215" s="55"/>
    </row>
    <row r="216" spans="1:14">
      <c r="A216" s="55"/>
      <c r="B216" s="55"/>
      <c r="C216" s="55"/>
      <c r="D216" s="55"/>
      <c r="E216" s="55"/>
      <c r="F216" s="55"/>
      <c r="G216" s="55"/>
      <c r="H216" s="55"/>
      <c r="I216" s="55"/>
      <c r="J216" s="55"/>
      <c r="K216" s="55"/>
      <c r="L216" s="55"/>
      <c r="M216" s="55"/>
      <c r="N216" s="55"/>
    </row>
    <row r="217" spans="1:14">
      <c r="A217" s="55"/>
      <c r="B217" s="55"/>
      <c r="C217" s="55"/>
      <c r="D217" s="55"/>
      <c r="E217" s="55"/>
      <c r="F217" s="55"/>
      <c r="G217" s="55"/>
      <c r="H217" s="55"/>
      <c r="I217" s="55"/>
      <c r="J217" s="55"/>
      <c r="K217" s="55"/>
      <c r="L217" s="55"/>
      <c r="M217" s="55"/>
      <c r="N217" s="55"/>
    </row>
    <row r="218" spans="1:14">
      <c r="A218" s="55"/>
      <c r="B218" s="55"/>
      <c r="C218" s="55"/>
      <c r="D218" s="55"/>
      <c r="E218" s="55"/>
      <c r="F218" s="55"/>
      <c r="G218" s="55"/>
      <c r="H218" s="55"/>
      <c r="I218" s="55"/>
      <c r="J218" s="55"/>
      <c r="K218" s="55"/>
      <c r="L218" s="55"/>
      <c r="M218" s="55"/>
      <c r="N218" s="55"/>
    </row>
    <row r="219" spans="1:14">
      <c r="A219" s="55"/>
      <c r="B219" s="55"/>
      <c r="C219" s="55"/>
      <c r="D219" s="55"/>
      <c r="E219" s="55"/>
      <c r="F219" s="55"/>
      <c r="G219" s="55"/>
      <c r="H219" s="55"/>
      <c r="I219" s="55"/>
      <c r="J219" s="55"/>
      <c r="K219" s="55"/>
      <c r="L219" s="55"/>
      <c r="M219" s="55"/>
      <c r="N219" s="55"/>
    </row>
    <row r="220" spans="1:14">
      <c r="A220" s="55"/>
      <c r="B220" s="55"/>
      <c r="C220" s="55"/>
      <c r="D220" s="55"/>
      <c r="E220" s="55"/>
      <c r="F220" s="55"/>
      <c r="G220" s="55"/>
      <c r="H220" s="55"/>
      <c r="I220" s="55"/>
      <c r="J220" s="55"/>
      <c r="K220" s="55"/>
      <c r="L220" s="55"/>
      <c r="M220" s="55"/>
      <c r="N220" s="55"/>
    </row>
    <row r="221" spans="1:14">
      <c r="A221" s="55"/>
      <c r="B221" s="55"/>
      <c r="C221" s="55"/>
      <c r="D221" s="55"/>
      <c r="E221" s="55"/>
      <c r="F221" s="55"/>
      <c r="G221" s="55"/>
      <c r="H221" s="55"/>
      <c r="I221" s="55"/>
      <c r="J221" s="55"/>
      <c r="K221" s="55"/>
      <c r="L221" s="55"/>
      <c r="M221" s="55"/>
      <c r="N221" s="55"/>
    </row>
    <row r="222" spans="1:14">
      <c r="A222" s="55"/>
      <c r="B222" s="55"/>
      <c r="C222" s="55"/>
      <c r="D222" s="55"/>
      <c r="E222" s="55"/>
      <c r="F222" s="55"/>
      <c r="G222" s="55"/>
      <c r="H222" s="55"/>
      <c r="I222" s="55"/>
      <c r="J222" s="55"/>
      <c r="K222" s="55"/>
      <c r="L222" s="55"/>
      <c r="M222" s="55"/>
      <c r="N222" s="55"/>
    </row>
    <row r="223" spans="1:14">
      <c r="A223" s="55"/>
      <c r="B223" s="55"/>
      <c r="C223" s="55"/>
      <c r="D223" s="55"/>
      <c r="E223" s="55"/>
      <c r="F223" s="55"/>
      <c r="G223" s="55"/>
      <c r="H223" s="55"/>
      <c r="I223" s="55"/>
      <c r="J223" s="55"/>
      <c r="K223" s="55"/>
      <c r="L223" s="55"/>
      <c r="M223" s="55"/>
      <c r="N223" s="55"/>
    </row>
    <row r="224" spans="1:14">
      <c r="A224" s="55"/>
      <c r="B224" s="55"/>
      <c r="C224" s="55"/>
      <c r="D224" s="55"/>
      <c r="E224" s="55"/>
      <c r="F224" s="55"/>
      <c r="G224" s="55"/>
      <c r="H224" s="55"/>
      <c r="I224" s="55"/>
      <c r="J224" s="55"/>
      <c r="K224" s="55"/>
      <c r="L224" s="55"/>
      <c r="M224" s="55"/>
      <c r="N224" s="55"/>
    </row>
    <row r="225" spans="1:14">
      <c r="A225" s="55"/>
      <c r="B225" s="55"/>
      <c r="C225" s="55"/>
      <c r="D225" s="55"/>
      <c r="E225" s="55"/>
      <c r="F225" s="55"/>
      <c r="G225" s="55"/>
      <c r="H225" s="55"/>
      <c r="I225" s="55"/>
      <c r="J225" s="55"/>
      <c r="K225" s="55"/>
      <c r="L225" s="55"/>
      <c r="M225" s="55"/>
      <c r="N225" s="55"/>
    </row>
    <row r="226" spans="1:14">
      <c r="A226" s="55"/>
      <c r="B226" s="55"/>
      <c r="C226" s="55"/>
      <c r="D226" s="55"/>
      <c r="E226" s="55"/>
      <c r="F226" s="55"/>
      <c r="G226" s="55"/>
      <c r="H226" s="55"/>
      <c r="I226" s="55"/>
      <c r="J226" s="55"/>
      <c r="K226" s="55"/>
      <c r="L226" s="55"/>
      <c r="M226" s="55"/>
      <c r="N226" s="55"/>
    </row>
    <row r="227" spans="1:14">
      <c r="A227" s="55"/>
      <c r="B227" s="55"/>
      <c r="C227" s="55"/>
      <c r="D227" s="55"/>
      <c r="E227" s="55"/>
      <c r="F227" s="55"/>
      <c r="G227" s="55"/>
      <c r="H227" s="55"/>
      <c r="I227" s="55"/>
      <c r="J227" s="55"/>
      <c r="K227" s="55"/>
      <c r="L227" s="55"/>
      <c r="M227" s="55"/>
      <c r="N227" s="55"/>
    </row>
    <row r="228" spans="1:14">
      <c r="A228" s="55"/>
      <c r="B228" s="55"/>
      <c r="C228" s="55"/>
      <c r="D228" s="55"/>
      <c r="E228" s="55"/>
      <c r="F228" s="55"/>
      <c r="G228" s="55"/>
      <c r="H228" s="55"/>
      <c r="I228" s="55"/>
      <c r="J228" s="55"/>
      <c r="K228" s="55"/>
      <c r="L228" s="55"/>
      <c r="M228" s="55"/>
      <c r="N228" s="55"/>
    </row>
    <row r="229" spans="1:14">
      <c r="A229" s="55"/>
      <c r="B229" s="55"/>
      <c r="C229" s="55"/>
      <c r="D229" s="55"/>
      <c r="E229" s="55"/>
      <c r="F229" s="55"/>
      <c r="G229" s="55"/>
      <c r="H229" s="55"/>
      <c r="I229" s="55"/>
      <c r="J229" s="55"/>
      <c r="K229" s="55"/>
      <c r="L229" s="55"/>
      <c r="M229" s="55"/>
      <c r="N229" s="55"/>
    </row>
    <row r="230" spans="1:14">
      <c r="A230" s="55"/>
      <c r="B230" s="55"/>
      <c r="C230" s="55"/>
      <c r="D230" s="55"/>
      <c r="E230" s="55"/>
      <c r="F230" s="55"/>
      <c r="G230" s="55"/>
      <c r="H230" s="55"/>
      <c r="I230" s="55"/>
      <c r="J230" s="55"/>
      <c r="K230" s="55"/>
      <c r="L230" s="55"/>
      <c r="M230" s="55"/>
      <c r="N230" s="55"/>
    </row>
    <row r="231" spans="1:14">
      <c r="A231" s="55"/>
      <c r="B231" s="55"/>
      <c r="C231" s="55"/>
      <c r="D231" s="55"/>
      <c r="E231" s="55"/>
      <c r="F231" s="55"/>
      <c r="G231" s="55"/>
      <c r="H231" s="55"/>
      <c r="I231" s="55"/>
      <c r="J231" s="55"/>
      <c r="K231" s="55"/>
      <c r="L231" s="55"/>
      <c r="M231" s="55"/>
      <c r="N231" s="55"/>
    </row>
    <row r="232" spans="1:14">
      <c r="A232" s="55"/>
      <c r="B232" s="55"/>
      <c r="C232" s="55"/>
      <c r="D232" s="55"/>
      <c r="E232" s="55"/>
      <c r="F232" s="55"/>
      <c r="G232" s="55"/>
      <c r="H232" s="55"/>
      <c r="I232" s="55"/>
      <c r="J232" s="55"/>
      <c r="K232" s="55"/>
      <c r="L232" s="55"/>
      <c r="M232" s="55"/>
      <c r="N232" s="55"/>
    </row>
    <row r="233" spans="1:14">
      <c r="A233" s="55"/>
      <c r="B233" s="55"/>
      <c r="C233" s="55"/>
      <c r="D233" s="55"/>
      <c r="E233" s="55"/>
      <c r="F233" s="55"/>
      <c r="G233" s="55"/>
      <c r="H233" s="55"/>
      <c r="I233" s="55"/>
      <c r="J233" s="55"/>
      <c r="K233" s="55"/>
      <c r="L233" s="55"/>
      <c r="M233" s="55"/>
      <c r="N233" s="55"/>
    </row>
    <row r="234" spans="1:14">
      <c r="A234" s="55"/>
      <c r="B234" s="55"/>
      <c r="C234" s="55"/>
      <c r="D234" s="55"/>
      <c r="E234" s="55"/>
      <c r="F234" s="55"/>
      <c r="G234" s="55"/>
      <c r="H234" s="55"/>
      <c r="I234" s="55"/>
      <c r="J234" s="55"/>
      <c r="K234" s="55"/>
      <c r="L234" s="55"/>
      <c r="M234" s="55"/>
      <c r="N234" s="55"/>
    </row>
    <row r="235" spans="1:14">
      <c r="A235" s="55"/>
      <c r="B235" s="55"/>
      <c r="C235" s="55"/>
      <c r="D235" s="55"/>
      <c r="E235" s="55"/>
      <c r="F235" s="55"/>
      <c r="G235" s="55"/>
      <c r="H235" s="55"/>
      <c r="I235" s="55"/>
      <c r="J235" s="55"/>
      <c r="K235" s="55"/>
      <c r="L235" s="55"/>
      <c r="M235" s="55"/>
      <c r="N235" s="55"/>
    </row>
    <row r="236" spans="1:14">
      <c r="A236" s="55"/>
      <c r="B236" s="55"/>
      <c r="C236" s="55"/>
      <c r="D236" s="55"/>
      <c r="E236" s="55"/>
      <c r="F236" s="55"/>
      <c r="G236" s="55"/>
      <c r="H236" s="55"/>
      <c r="I236" s="55"/>
      <c r="J236" s="55"/>
      <c r="K236" s="55"/>
      <c r="L236" s="55"/>
      <c r="M236" s="55"/>
      <c r="N236" s="55"/>
    </row>
    <row r="237" spans="1:14">
      <c r="A237" s="55"/>
      <c r="B237" s="55"/>
      <c r="C237" s="55"/>
      <c r="D237" s="55"/>
      <c r="E237" s="55"/>
      <c r="F237" s="55"/>
      <c r="G237" s="55"/>
      <c r="H237" s="55"/>
      <c r="I237" s="55"/>
      <c r="J237" s="55"/>
      <c r="K237" s="55"/>
      <c r="L237" s="55"/>
      <c r="M237" s="55"/>
      <c r="N237" s="55"/>
    </row>
    <row r="238" spans="1:14">
      <c r="A238" s="55"/>
      <c r="B238" s="55"/>
      <c r="C238" s="55"/>
      <c r="D238" s="55"/>
      <c r="E238" s="55"/>
      <c r="F238" s="55"/>
      <c r="G238" s="55"/>
      <c r="H238" s="55"/>
      <c r="I238" s="55"/>
      <c r="J238" s="55"/>
      <c r="K238" s="55"/>
      <c r="L238" s="55"/>
      <c r="M238" s="55"/>
      <c r="N238" s="55"/>
    </row>
    <row r="239" spans="1:14">
      <c r="A239" s="55"/>
      <c r="B239" s="55"/>
      <c r="C239" s="55"/>
      <c r="D239" s="55"/>
      <c r="E239" s="55"/>
      <c r="F239" s="55"/>
      <c r="G239" s="55"/>
      <c r="H239" s="55"/>
      <c r="I239" s="55"/>
      <c r="J239" s="55"/>
      <c r="K239" s="55"/>
      <c r="L239" s="55"/>
      <c r="M239" s="55"/>
      <c r="N239" s="55"/>
    </row>
  </sheetData>
  <sheetProtection algorithmName="SHA-512" hashValue="XkGTBpzjjJn5lal91FZBbA5JgOmSxHfzCclfAQ18kbS+GuEHUx8J1na3vRaDf00GE3hR15u0mXm3wF2hkhw5xA==" saltValue="2jM0Ocg+45GG+cqyjmsaLw==" spinCount="100000" sheet="1" objects="1" scenarios="1"/>
  <mergeCells count="174">
    <mergeCell ref="A1:N1"/>
    <mergeCell ref="A2:N2"/>
    <mergeCell ref="A5:A7"/>
    <mergeCell ref="E5:E7"/>
    <mergeCell ref="K5:K7"/>
    <mergeCell ref="M5:M7"/>
    <mergeCell ref="A14:N14"/>
    <mergeCell ref="A8:N8"/>
    <mergeCell ref="A9:N9"/>
    <mergeCell ref="M57:M59"/>
    <mergeCell ref="A20:N20"/>
    <mergeCell ref="A27:N27"/>
    <mergeCell ref="A24:A25"/>
    <mergeCell ref="E24:E25"/>
    <mergeCell ref="K24:K25"/>
    <mergeCell ref="M24:M25"/>
    <mergeCell ref="A3:N3"/>
    <mergeCell ref="A10:N10"/>
    <mergeCell ref="A16:N16"/>
    <mergeCell ref="A22:N22"/>
    <mergeCell ref="A12:A13"/>
    <mergeCell ref="E12:E13"/>
    <mergeCell ref="K12:K13"/>
    <mergeCell ref="M12:M13"/>
    <mergeCell ref="A18:A19"/>
    <mergeCell ref="A26:N26"/>
    <mergeCell ref="A21:N21"/>
    <mergeCell ref="E18:E19"/>
    <mergeCell ref="K18:K19"/>
    <mergeCell ref="A15:N15"/>
    <mergeCell ref="M18:M19"/>
    <mergeCell ref="A35:N35"/>
    <mergeCell ref="A38:A39"/>
    <mergeCell ref="A144:N144"/>
    <mergeCell ref="A135:A137"/>
    <mergeCell ref="E135:E137"/>
    <mergeCell ref="K135:K137"/>
    <mergeCell ref="M135:M137"/>
    <mergeCell ref="A132:N132"/>
    <mergeCell ref="M102:M103"/>
    <mergeCell ref="A105:N105"/>
    <mergeCell ref="A29:N29"/>
    <mergeCell ref="A66:N66"/>
    <mergeCell ref="A67:N67"/>
    <mergeCell ref="M70:M71"/>
    <mergeCell ref="A60:N60"/>
    <mergeCell ref="A61:N61"/>
    <mergeCell ref="A57:A59"/>
    <mergeCell ref="E57:E59"/>
    <mergeCell ref="K57:K59"/>
    <mergeCell ref="A53:N53"/>
    <mergeCell ref="A54:N54"/>
    <mergeCell ref="A55:N55"/>
    <mergeCell ref="A52:N52"/>
    <mergeCell ref="A48:N48"/>
    <mergeCell ref="A46:N46"/>
    <mergeCell ref="A42:N42"/>
    <mergeCell ref="A118:N118"/>
    <mergeCell ref="A119:N119"/>
    <mergeCell ref="A124:N124"/>
    <mergeCell ref="A125:N125"/>
    <mergeCell ref="A106:N106"/>
    <mergeCell ref="A107:N107"/>
    <mergeCell ref="A112:N112"/>
    <mergeCell ref="A113:N113"/>
    <mergeCell ref="A109:A111"/>
    <mergeCell ref="E109:E111"/>
    <mergeCell ref="K109:K111"/>
    <mergeCell ref="M109:M111"/>
    <mergeCell ref="A114:N114"/>
    <mergeCell ref="A116:A117"/>
    <mergeCell ref="E116:E117"/>
    <mergeCell ref="K116:K117"/>
    <mergeCell ref="M116:M117"/>
    <mergeCell ref="A120:N120"/>
    <mergeCell ref="A122:A123"/>
    <mergeCell ref="E122:E123"/>
    <mergeCell ref="K122:K123"/>
    <mergeCell ref="M122:M123"/>
    <mergeCell ref="E38:E39"/>
    <mergeCell ref="A28:N28"/>
    <mergeCell ref="A31:A33"/>
    <mergeCell ref="E31:E33"/>
    <mergeCell ref="K31:K33"/>
    <mergeCell ref="M31:M33"/>
    <mergeCell ref="A41:N41"/>
    <mergeCell ref="A36:N36"/>
    <mergeCell ref="K38:K39"/>
    <mergeCell ref="M38:M39"/>
    <mergeCell ref="A34:N34"/>
    <mergeCell ref="A44:A45"/>
    <mergeCell ref="E44:E45"/>
    <mergeCell ref="K44:K45"/>
    <mergeCell ref="M44:M45"/>
    <mergeCell ref="A40:N40"/>
    <mergeCell ref="A50:A51"/>
    <mergeCell ref="E50:E51"/>
    <mergeCell ref="K50:K51"/>
    <mergeCell ref="M50:M51"/>
    <mergeCell ref="A47:N47"/>
    <mergeCell ref="A62:N62"/>
    <mergeCell ref="A64:A65"/>
    <mergeCell ref="E64:E65"/>
    <mergeCell ref="K64:K65"/>
    <mergeCell ref="M64:M65"/>
    <mergeCell ref="A68:N68"/>
    <mergeCell ref="A70:A71"/>
    <mergeCell ref="E70:E71"/>
    <mergeCell ref="K70:K71"/>
    <mergeCell ref="A72:N72"/>
    <mergeCell ref="M76:M77"/>
    <mergeCell ref="A87:N87"/>
    <mergeCell ref="A88:N88"/>
    <mergeCell ref="A90:A91"/>
    <mergeCell ref="E90:E91"/>
    <mergeCell ref="K90:K91"/>
    <mergeCell ref="A86:N86"/>
    <mergeCell ref="M90:M91"/>
    <mergeCell ref="A78:N78"/>
    <mergeCell ref="A79:N79"/>
    <mergeCell ref="A80:N80"/>
    <mergeCell ref="A81:N81"/>
    <mergeCell ref="A83:A85"/>
    <mergeCell ref="E83:E85"/>
    <mergeCell ref="K83:K85"/>
    <mergeCell ref="M83:M85"/>
    <mergeCell ref="A73:N73"/>
    <mergeCell ref="A74:N74"/>
    <mergeCell ref="A76:A77"/>
    <mergeCell ref="E76:E77"/>
    <mergeCell ref="K76:K77"/>
    <mergeCell ref="A104:N104"/>
    <mergeCell ref="A92:N92"/>
    <mergeCell ref="A93:N93"/>
    <mergeCell ref="A94:N94"/>
    <mergeCell ref="A96:A97"/>
    <mergeCell ref="E96:E97"/>
    <mergeCell ref="A99:N99"/>
    <mergeCell ref="A100:N100"/>
    <mergeCell ref="K96:K97"/>
    <mergeCell ref="M96:M97"/>
    <mergeCell ref="A98:N98"/>
    <mergeCell ref="A102:A103"/>
    <mergeCell ref="E102:E103"/>
    <mergeCell ref="K102:K103"/>
    <mergeCell ref="A126:N126"/>
    <mergeCell ref="A128:A129"/>
    <mergeCell ref="E128:E129"/>
    <mergeCell ref="K128:K129"/>
    <mergeCell ref="M128:M129"/>
    <mergeCell ref="A140:N140"/>
    <mergeCell ref="A142:A143"/>
    <mergeCell ref="E142:E143"/>
    <mergeCell ref="K142:K143"/>
    <mergeCell ref="M142:M143"/>
    <mergeCell ref="A130:N130"/>
    <mergeCell ref="A131:N131"/>
    <mergeCell ref="A133:N133"/>
    <mergeCell ref="A138:N138"/>
    <mergeCell ref="A139:N139"/>
    <mergeCell ref="A146:N146"/>
    <mergeCell ref="A148:A149"/>
    <mergeCell ref="E148:E149"/>
    <mergeCell ref="K148:K149"/>
    <mergeCell ref="M148:M149"/>
    <mergeCell ref="A145:N145"/>
    <mergeCell ref="K154:K155"/>
    <mergeCell ref="M154:M155"/>
    <mergeCell ref="A156:N156"/>
    <mergeCell ref="A150:N150"/>
    <mergeCell ref="A151:N151"/>
    <mergeCell ref="A152:N152"/>
    <mergeCell ref="A154:A155"/>
    <mergeCell ref="E154:E15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lists!$J$15:$J$17</xm:f>
          </x14:formula1>
          <xm:sqref>B5:B7 B31:B33 B57:B59 B109:B111 B83:B85 B135:B137 B12:B13 B18:B19 B24:B25 B38:B39 B44:B45 B50:B51 B64:B65 B70:B71 B76:B77 B90:B91 B96:B97 B102:B103 B116:B117 B122:B123 B128:B129 B142:B143 B148:B149 B154:B155</xm:sqref>
        </x14:dataValidation>
        <x14:dataValidation type="list" allowBlank="1" showInputMessage="1" showErrorMessage="1">
          <x14:formula1>
            <xm:f>lists!$J$19:$J$21</xm:f>
          </x14:formula1>
          <xm:sqref>C5:C7 C12:C13 C18:C19 C24:C25 C31:C33 C57:C59 C76:C77 C96:C97 C122:C123 C38:C39 C44:C45 C50:C51 C64:C65 C70:C71 C83:C85 C102:C103 C90:C91 C109:C111 C128:C129 C116:C117 C135:C137 C154:C155 C142:C143 C148:C149</xm:sqref>
        </x14:dataValidation>
        <x14:dataValidation type="list" allowBlank="1" showInputMessage="1" showErrorMessage="1">
          <x14:formula1>
            <xm:f>lists!$J$23:$J$28</xm:f>
          </x14:formula1>
          <xm:sqref>J5:J7 J31:J33 J57:J59 J83:J85 J109:J111 J135:J137 J154:J155 J148:J149 J142:J143 J128:J129 J122:J123 J116:J117 J102:J103 J96:J97 J90:J91 J76:J77 J70:J71 J64:J65 J50:J51 J44:J45 J38:J39 J24:J25 J18:J19 J12:J13</xm:sqref>
        </x14:dataValidation>
        <x14:dataValidation type="list" allowBlank="1" showInputMessage="1" showErrorMessage="1">
          <x14:formula1>
            <xm:f>lists!$J$30:$J$48</xm:f>
          </x14:formula1>
          <xm:sqref>F5:F7 F12:F13 F18:F19 F24:F25 F31:F33 F38:F39 F44:F45 F50:F51 F57:F59 F64:F65 F70:F71 F76:F77 F83:F85 F90:F91 F96:F97 F102:F103 F109:F111 F116:F117 F122:F123 F128:F129 F135:F137 F142:F143 F148:F149 F154:F155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464"/>
  </sheetPr>
  <dimension ref="A1:L52"/>
  <sheetViews>
    <sheetView zoomScaleNormal="100" workbookViewId="0">
      <selection activeCell="D7" sqref="D7:D12"/>
    </sheetView>
  </sheetViews>
  <sheetFormatPr defaultRowHeight="12.75"/>
  <cols>
    <col min="1" max="1" width="29.28515625" bestFit="1" customWidth="1"/>
    <col min="2" max="2" width="3" bestFit="1" customWidth="1"/>
    <col min="3" max="7" width="28.7109375" customWidth="1"/>
    <col min="8" max="8" width="16.7109375" customWidth="1"/>
    <col min="9" max="12" width="28.7109375" customWidth="1"/>
    <col min="13" max="13" width="16.5703125" customWidth="1"/>
  </cols>
  <sheetData>
    <row r="1" spans="1:12" s="725" customFormat="1" ht="16.5" thickBot="1">
      <c r="A1" s="724" t="s">
        <v>572</v>
      </c>
      <c r="B1" s="741"/>
      <c r="C1" s="1165">
        <f>'Community Conversations'!$A$3</f>
        <v>0</v>
      </c>
      <c r="D1" s="1166"/>
      <c r="E1" s="1166"/>
      <c r="F1" s="1166"/>
      <c r="G1" s="742"/>
      <c r="H1" s="742"/>
      <c r="I1" s="742"/>
      <c r="J1" s="742"/>
      <c r="K1" s="742"/>
      <c r="L1" s="743"/>
    </row>
    <row r="2" spans="1:12" ht="45.75" thickBot="1">
      <c r="A2" s="699" t="s">
        <v>616</v>
      </c>
      <c r="B2" s="700"/>
      <c r="C2" s="701" t="s">
        <v>597</v>
      </c>
      <c r="D2" s="701" t="s">
        <v>598</v>
      </c>
      <c r="E2" s="701" t="s">
        <v>599</v>
      </c>
      <c r="F2" s="702" t="s">
        <v>600</v>
      </c>
      <c r="G2" s="702" t="s">
        <v>601</v>
      </c>
      <c r="H2" s="703" t="s">
        <v>602</v>
      </c>
      <c r="I2" s="727" t="s">
        <v>622</v>
      </c>
      <c r="J2" s="750" t="s">
        <v>623</v>
      </c>
      <c r="K2" s="726" t="s">
        <v>603</v>
      </c>
      <c r="L2" s="744" t="s">
        <v>604</v>
      </c>
    </row>
    <row r="3" spans="1:12">
      <c r="A3" s="1167">
        <f>'Community Conversations'!$A$5</f>
        <v>0</v>
      </c>
      <c r="B3" s="704">
        <v>1</v>
      </c>
      <c r="C3" s="705"/>
      <c r="D3" s="705"/>
      <c r="E3" s="705"/>
      <c r="F3" s="706"/>
      <c r="G3" s="705"/>
      <c r="H3" s="705"/>
      <c r="I3" s="705"/>
      <c r="J3" s="705"/>
      <c r="K3" s="705"/>
      <c r="L3" s="745"/>
    </row>
    <row r="4" spans="1:12">
      <c r="A4" s="1168" t="str">
        <f>'[2]Community Conversations'!$A$5</f>
        <v>Perceived Availability of Drugs</v>
      </c>
      <c r="B4" s="704">
        <v>2</v>
      </c>
      <c r="C4" s="705"/>
      <c r="D4" s="705"/>
      <c r="E4" s="705"/>
      <c r="F4" s="705"/>
      <c r="G4" s="705"/>
      <c r="H4" s="705"/>
      <c r="I4" s="705"/>
      <c r="J4" s="705"/>
      <c r="K4" s="705"/>
      <c r="L4" s="745"/>
    </row>
    <row r="5" spans="1:12" ht="13.5" thickBot="1">
      <c r="A5" s="1168" t="str">
        <f>'[2]Community Conversations'!$A$5</f>
        <v>Perceived Availability of Drugs</v>
      </c>
      <c r="B5" s="704">
        <v>3</v>
      </c>
      <c r="C5" s="705"/>
      <c r="D5" s="705"/>
      <c r="E5" s="705"/>
      <c r="F5" s="705"/>
      <c r="G5" s="705"/>
      <c r="H5" s="705"/>
      <c r="I5" s="705"/>
      <c r="J5" s="705"/>
      <c r="K5" s="705"/>
      <c r="L5" s="745"/>
    </row>
    <row r="6" spans="1:12" s="709" customFormat="1" ht="30.75" customHeight="1" thickBot="1">
      <c r="A6" s="707" t="s">
        <v>605</v>
      </c>
      <c r="B6" s="708"/>
      <c r="C6" s="701" t="s">
        <v>597</v>
      </c>
      <c r="D6" s="701" t="s">
        <v>598</v>
      </c>
      <c r="E6" s="701" t="s">
        <v>599</v>
      </c>
      <c r="F6" s="702" t="s">
        <v>600</v>
      </c>
      <c r="G6" s="702" t="s">
        <v>601</v>
      </c>
      <c r="H6" s="703" t="s">
        <v>602</v>
      </c>
      <c r="I6" s="749" t="s">
        <v>622</v>
      </c>
      <c r="J6" s="750" t="s">
        <v>623</v>
      </c>
      <c r="K6" s="726" t="s">
        <v>603</v>
      </c>
      <c r="L6" s="744" t="s">
        <v>604</v>
      </c>
    </row>
    <row r="7" spans="1:12">
      <c r="A7" s="1162">
        <f>'Community Conversations'!$H$5</f>
        <v>0</v>
      </c>
      <c r="B7" s="710">
        <v>1</v>
      </c>
      <c r="C7" s="711"/>
      <c r="D7" s="711"/>
      <c r="E7" s="711"/>
      <c r="F7" s="711"/>
      <c r="G7" s="712"/>
      <c r="H7" s="713"/>
      <c r="I7" s="705"/>
      <c r="J7" s="705"/>
      <c r="K7" s="711"/>
      <c r="L7" s="714"/>
    </row>
    <row r="8" spans="1:12">
      <c r="A8" s="1163"/>
      <c r="B8" s="710">
        <v>2</v>
      </c>
      <c r="C8" s="705"/>
      <c r="D8" s="705"/>
      <c r="E8" s="705"/>
      <c r="F8" s="715"/>
      <c r="G8" s="716"/>
      <c r="H8" s="717"/>
      <c r="I8" s="705"/>
      <c r="J8" s="705"/>
      <c r="K8" s="705"/>
      <c r="L8" s="718"/>
    </row>
    <row r="9" spans="1:12" ht="13.5" thickBot="1">
      <c r="A9" s="1164"/>
      <c r="B9" s="710">
        <v>3</v>
      </c>
      <c r="C9" s="705"/>
      <c r="D9" s="705"/>
      <c r="E9" s="705"/>
      <c r="F9" s="715"/>
      <c r="G9" s="716"/>
      <c r="H9" s="717"/>
      <c r="I9" s="705"/>
      <c r="J9" s="705"/>
      <c r="K9" s="705"/>
      <c r="L9" s="718"/>
    </row>
    <row r="10" spans="1:12">
      <c r="A10" s="1162">
        <f>'Community Conversations'!$H$7</f>
        <v>0</v>
      </c>
      <c r="B10" s="710">
        <v>1</v>
      </c>
      <c r="C10" s="715"/>
      <c r="D10" s="715"/>
      <c r="E10" s="715"/>
      <c r="F10" s="715"/>
      <c r="G10" s="719"/>
      <c r="H10" s="720"/>
      <c r="I10" s="705"/>
      <c r="J10" s="705"/>
      <c r="K10" s="715"/>
      <c r="L10" s="721"/>
    </row>
    <row r="11" spans="1:12">
      <c r="A11" s="1163">
        <f>'[2]Community Conversations'!$H$7</f>
        <v>0</v>
      </c>
      <c r="B11" s="710">
        <v>2</v>
      </c>
      <c r="C11" s="705"/>
      <c r="D11" s="705"/>
      <c r="E11" s="705"/>
      <c r="F11" s="715"/>
      <c r="G11" s="716"/>
      <c r="H11" s="717"/>
      <c r="I11" s="706"/>
      <c r="J11" s="706"/>
      <c r="K11" s="705"/>
      <c r="L11" s="718"/>
    </row>
    <row r="12" spans="1:12" ht="13.5" thickBot="1">
      <c r="A12" s="1164">
        <f>'[2]Community Conversations'!$H$7</f>
        <v>0</v>
      </c>
      <c r="B12" s="710">
        <v>3</v>
      </c>
      <c r="C12" s="705"/>
      <c r="D12" s="705"/>
      <c r="E12" s="705"/>
      <c r="F12" s="715"/>
      <c r="G12" s="716"/>
      <c r="H12" s="717"/>
      <c r="I12" s="705"/>
      <c r="J12" s="705"/>
      <c r="K12" s="705"/>
      <c r="L12" s="718"/>
    </row>
    <row r="13" spans="1:12">
      <c r="A13" s="1162">
        <f>'Community Conversations'!$H$9</f>
        <v>0</v>
      </c>
      <c r="B13" s="710">
        <v>1</v>
      </c>
      <c r="C13" s="715"/>
      <c r="D13" s="715"/>
      <c r="E13" s="715"/>
      <c r="F13" s="715"/>
      <c r="G13" s="719"/>
      <c r="H13" s="720"/>
      <c r="I13" s="705"/>
      <c r="J13" s="705"/>
      <c r="K13" s="715"/>
      <c r="L13" s="721"/>
    </row>
    <row r="14" spans="1:12">
      <c r="A14" s="1163">
        <f>'[2]Community Conversations'!$H$9</f>
        <v>0</v>
      </c>
      <c r="B14" s="710">
        <v>2</v>
      </c>
      <c r="C14" s="705"/>
      <c r="D14" s="705"/>
      <c r="E14" s="705"/>
      <c r="F14" s="715"/>
      <c r="G14" s="716"/>
      <c r="H14" s="717"/>
      <c r="I14" s="706"/>
      <c r="J14" s="706"/>
      <c r="K14" s="705"/>
      <c r="L14" s="718"/>
    </row>
    <row r="15" spans="1:12" ht="13.5" thickBot="1">
      <c r="A15" s="1164">
        <f>'[2]Community Conversations'!$H$9</f>
        <v>0</v>
      </c>
      <c r="B15" s="710">
        <v>3</v>
      </c>
      <c r="C15" s="705"/>
      <c r="D15" s="705"/>
      <c r="E15" s="705"/>
      <c r="F15" s="715"/>
      <c r="G15" s="716"/>
      <c r="H15" s="717"/>
      <c r="I15" s="705"/>
      <c r="J15" s="705"/>
      <c r="K15" s="705"/>
      <c r="L15" s="718"/>
    </row>
    <row r="16" spans="1:12">
      <c r="A16" s="1162">
        <f>'Community Conversations'!$H$11</f>
        <v>0</v>
      </c>
      <c r="B16" s="710">
        <v>1</v>
      </c>
      <c r="C16" s="715"/>
      <c r="D16" s="715"/>
      <c r="E16" s="715"/>
      <c r="F16" s="715"/>
      <c r="G16" s="719"/>
      <c r="H16" s="720"/>
      <c r="I16" s="705"/>
      <c r="J16" s="705"/>
      <c r="K16" s="715"/>
      <c r="L16" s="721"/>
    </row>
    <row r="17" spans="1:12">
      <c r="A17" s="1163">
        <f>'[2]Community Conversations'!$H$11</f>
        <v>0</v>
      </c>
      <c r="B17" s="710">
        <v>2</v>
      </c>
      <c r="C17" s="705"/>
      <c r="D17" s="705"/>
      <c r="E17" s="705"/>
      <c r="F17" s="715"/>
      <c r="G17" s="716"/>
      <c r="H17" s="717"/>
      <c r="I17" s="706"/>
      <c r="J17" s="706"/>
      <c r="K17" s="705"/>
      <c r="L17" s="718"/>
    </row>
    <row r="18" spans="1:12" ht="13.5" thickBot="1">
      <c r="A18" s="1164">
        <f>'[2]Community Conversations'!$H$11</f>
        <v>0</v>
      </c>
      <c r="B18" s="710">
        <v>3</v>
      </c>
      <c r="C18" s="735"/>
      <c r="D18" s="735"/>
      <c r="E18" s="735"/>
      <c r="F18" s="736"/>
      <c r="G18" s="737"/>
      <c r="H18" s="738"/>
      <c r="I18" s="705"/>
      <c r="J18" s="705"/>
      <c r="K18" s="739"/>
      <c r="L18" s="740"/>
    </row>
    <row r="19" spans="1:12" ht="45.75" thickBot="1">
      <c r="A19" s="699" t="s">
        <v>616</v>
      </c>
      <c r="B19" s="700"/>
      <c r="C19" s="701" t="s">
        <v>597</v>
      </c>
      <c r="D19" s="701" t="s">
        <v>598</v>
      </c>
      <c r="E19" s="701" t="s">
        <v>599</v>
      </c>
      <c r="F19" s="702" t="s">
        <v>600</v>
      </c>
      <c r="G19" s="702" t="s">
        <v>601</v>
      </c>
      <c r="H19" s="703" t="s">
        <v>602</v>
      </c>
      <c r="I19" s="749" t="s">
        <v>622</v>
      </c>
      <c r="J19" s="750" t="s">
        <v>623</v>
      </c>
      <c r="K19" s="726" t="s">
        <v>603</v>
      </c>
      <c r="L19" s="744" t="s">
        <v>604</v>
      </c>
    </row>
    <row r="20" spans="1:12">
      <c r="A20" s="1167">
        <f>'Community Conversations'!$A$13</f>
        <v>0</v>
      </c>
      <c r="B20" s="704">
        <v>1</v>
      </c>
      <c r="C20" s="705"/>
      <c r="D20" s="705"/>
      <c r="E20" s="705"/>
      <c r="F20" s="705"/>
      <c r="G20" s="705"/>
      <c r="H20" s="705"/>
      <c r="I20" s="705"/>
      <c r="J20" s="705"/>
      <c r="K20" s="705"/>
      <c r="L20" s="745"/>
    </row>
    <row r="21" spans="1:12">
      <c r="A21" s="1168" t="str">
        <f>'[2]Community Conversations'!$A$13</f>
        <v>Laws and Norms Favorable to Drug Use</v>
      </c>
      <c r="B21" s="704">
        <v>2</v>
      </c>
      <c r="C21" s="706"/>
      <c r="D21" s="706"/>
      <c r="E21" s="706"/>
      <c r="F21" s="706"/>
      <c r="G21" s="706"/>
      <c r="H21" s="706"/>
      <c r="I21" s="706"/>
      <c r="J21" s="706"/>
      <c r="K21" s="706"/>
      <c r="L21" s="746"/>
    </row>
    <row r="22" spans="1:12" ht="13.5" thickBot="1">
      <c r="A22" s="1168" t="str">
        <f>'[2]Community Conversations'!$A$13</f>
        <v>Laws and Norms Favorable to Drug Use</v>
      </c>
      <c r="B22" s="704">
        <v>3</v>
      </c>
      <c r="C22" s="705"/>
      <c r="D22" s="705"/>
      <c r="E22" s="705"/>
      <c r="F22" s="705"/>
      <c r="G22" s="705"/>
      <c r="H22" s="705"/>
      <c r="I22" s="705"/>
      <c r="J22" s="705"/>
      <c r="K22" s="705"/>
      <c r="L22" s="745"/>
    </row>
    <row r="23" spans="1:12" s="709" customFormat="1" ht="30.75" customHeight="1" thickBot="1">
      <c r="A23" s="707" t="s">
        <v>605</v>
      </c>
      <c r="B23" s="708"/>
      <c r="C23" s="701" t="s">
        <v>597</v>
      </c>
      <c r="D23" s="701" t="s">
        <v>598</v>
      </c>
      <c r="E23" s="701" t="s">
        <v>599</v>
      </c>
      <c r="F23" s="702" t="s">
        <v>600</v>
      </c>
      <c r="G23" s="702" t="s">
        <v>601</v>
      </c>
      <c r="H23" s="703" t="s">
        <v>602</v>
      </c>
      <c r="I23" s="749" t="s">
        <v>622</v>
      </c>
      <c r="J23" s="750" t="s">
        <v>623</v>
      </c>
      <c r="K23" s="726" t="s">
        <v>603</v>
      </c>
      <c r="L23" s="744" t="s">
        <v>604</v>
      </c>
    </row>
    <row r="24" spans="1:12">
      <c r="A24" s="1162">
        <f>'Community Conversations'!$H$13</f>
        <v>0</v>
      </c>
      <c r="B24" s="710">
        <v>1</v>
      </c>
      <c r="C24" s="711"/>
      <c r="D24" s="711"/>
      <c r="E24" s="711"/>
      <c r="F24" s="711"/>
      <c r="G24" s="712"/>
      <c r="H24" s="713"/>
      <c r="I24" s="705"/>
      <c r="J24" s="705"/>
      <c r="K24" s="711"/>
      <c r="L24" s="714"/>
    </row>
    <row r="25" spans="1:12">
      <c r="A25" s="1163"/>
      <c r="B25" s="710">
        <v>2</v>
      </c>
      <c r="C25" s="705"/>
      <c r="D25" s="705"/>
      <c r="E25" s="705"/>
      <c r="F25" s="715"/>
      <c r="G25" s="716"/>
      <c r="H25" s="717"/>
      <c r="I25" s="705"/>
      <c r="J25" s="705"/>
      <c r="K25" s="705"/>
      <c r="L25" s="718"/>
    </row>
    <row r="26" spans="1:12" ht="13.5" thickBot="1">
      <c r="A26" s="1164"/>
      <c r="B26" s="710">
        <v>3</v>
      </c>
      <c r="C26" s="705"/>
      <c r="D26" s="705"/>
      <c r="E26" s="705"/>
      <c r="F26" s="715"/>
      <c r="G26" s="716"/>
      <c r="H26" s="717"/>
      <c r="I26" s="705"/>
      <c r="J26" s="705"/>
      <c r="K26" s="705"/>
      <c r="L26" s="718"/>
    </row>
    <row r="27" spans="1:12">
      <c r="A27" s="1162">
        <f>'Community Conversations'!$H$15</f>
        <v>0</v>
      </c>
      <c r="B27" s="710">
        <v>1</v>
      </c>
      <c r="C27" s="715"/>
      <c r="D27" s="715"/>
      <c r="E27" s="715"/>
      <c r="F27" s="715"/>
      <c r="G27" s="719"/>
      <c r="H27" s="720"/>
      <c r="I27" s="705"/>
      <c r="J27" s="705"/>
      <c r="K27" s="715"/>
      <c r="L27" s="721"/>
    </row>
    <row r="28" spans="1:12">
      <c r="A28" s="1163">
        <f>'[2]Community Conversations'!$H$7</f>
        <v>0</v>
      </c>
      <c r="B28" s="710">
        <v>2</v>
      </c>
      <c r="C28" s="705"/>
      <c r="D28" s="705"/>
      <c r="E28" s="705"/>
      <c r="F28" s="715"/>
      <c r="G28" s="716"/>
      <c r="H28" s="717"/>
      <c r="I28" s="706"/>
      <c r="J28" s="706"/>
      <c r="K28" s="705"/>
      <c r="L28" s="718"/>
    </row>
    <row r="29" spans="1:12" ht="13.5" thickBot="1">
      <c r="A29" s="1164">
        <f>'[2]Community Conversations'!$H$7</f>
        <v>0</v>
      </c>
      <c r="B29" s="710">
        <v>3</v>
      </c>
      <c r="C29" s="705"/>
      <c r="D29" s="705"/>
      <c r="E29" s="705"/>
      <c r="F29" s="715"/>
      <c r="G29" s="716"/>
      <c r="H29" s="717"/>
      <c r="I29" s="705"/>
      <c r="J29" s="705"/>
      <c r="K29" s="705"/>
      <c r="L29" s="718"/>
    </row>
    <row r="30" spans="1:12">
      <c r="A30" s="1162">
        <f>'Community Conversations'!$H$17</f>
        <v>0</v>
      </c>
      <c r="B30" s="710">
        <v>1</v>
      </c>
      <c r="C30" s="715"/>
      <c r="D30" s="715"/>
      <c r="E30" s="715"/>
      <c r="F30" s="715"/>
      <c r="G30" s="719"/>
      <c r="H30" s="720"/>
      <c r="I30" s="705"/>
      <c r="J30" s="705"/>
      <c r="K30" s="715"/>
      <c r="L30" s="721"/>
    </row>
    <row r="31" spans="1:12">
      <c r="A31" s="1163">
        <f>'[2]Community Conversations'!$H$9</f>
        <v>0</v>
      </c>
      <c r="B31" s="710">
        <v>2</v>
      </c>
      <c r="C31" s="705"/>
      <c r="D31" s="705"/>
      <c r="E31" s="705"/>
      <c r="F31" s="715"/>
      <c r="G31" s="716"/>
      <c r="H31" s="717"/>
      <c r="I31" s="706"/>
      <c r="J31" s="706"/>
      <c r="K31" s="705"/>
      <c r="L31" s="718"/>
    </row>
    <row r="32" spans="1:12" ht="13.5" thickBot="1">
      <c r="A32" s="1164">
        <f>'[2]Community Conversations'!$H$9</f>
        <v>0</v>
      </c>
      <c r="B32" s="710">
        <v>3</v>
      </c>
      <c r="C32" s="705"/>
      <c r="D32" s="705"/>
      <c r="E32" s="705"/>
      <c r="F32" s="715"/>
      <c r="G32" s="716"/>
      <c r="H32" s="717"/>
      <c r="I32" s="705"/>
      <c r="J32" s="705"/>
      <c r="K32" s="705"/>
      <c r="L32" s="718"/>
    </row>
    <row r="33" spans="1:12">
      <c r="A33" s="1162">
        <f>'Community Conversations'!$H$19</f>
        <v>0</v>
      </c>
      <c r="B33" s="710">
        <v>1</v>
      </c>
      <c r="C33" s="715"/>
      <c r="D33" s="715"/>
      <c r="E33" s="715"/>
      <c r="F33" s="715"/>
      <c r="G33" s="719"/>
      <c r="H33" s="720"/>
      <c r="I33" s="705"/>
      <c r="J33" s="705"/>
      <c r="K33" s="715"/>
      <c r="L33" s="721"/>
    </row>
    <row r="34" spans="1:12">
      <c r="A34" s="1163">
        <f>'[2]Community Conversations'!$H$11</f>
        <v>0</v>
      </c>
      <c r="B34" s="710">
        <v>2</v>
      </c>
      <c r="C34" s="705"/>
      <c r="D34" s="705"/>
      <c r="E34" s="705"/>
      <c r="F34" s="715"/>
      <c r="G34" s="716"/>
      <c r="H34" s="717"/>
      <c r="I34" s="706"/>
      <c r="J34" s="706"/>
      <c r="K34" s="705"/>
      <c r="L34" s="718"/>
    </row>
    <row r="35" spans="1:12" ht="13.5" thickBot="1">
      <c r="A35" s="1164">
        <f>'[2]Community Conversations'!$H$11</f>
        <v>0</v>
      </c>
      <c r="B35" s="710">
        <v>3</v>
      </c>
      <c r="C35" s="735"/>
      <c r="D35" s="735"/>
      <c r="E35" s="735"/>
      <c r="F35" s="736"/>
      <c r="G35" s="737"/>
      <c r="H35" s="738"/>
      <c r="I35" s="705"/>
      <c r="J35" s="705"/>
      <c r="K35" s="739"/>
      <c r="L35" s="740"/>
    </row>
    <row r="36" spans="1:12" ht="45.75" thickBot="1">
      <c r="A36" s="699" t="s">
        <v>616</v>
      </c>
      <c r="B36" s="700"/>
      <c r="C36" s="701" t="s">
        <v>597</v>
      </c>
      <c r="D36" s="701" t="s">
        <v>598</v>
      </c>
      <c r="E36" s="701" t="s">
        <v>599</v>
      </c>
      <c r="F36" s="702" t="s">
        <v>600</v>
      </c>
      <c r="G36" s="702" t="s">
        <v>601</v>
      </c>
      <c r="H36" s="703" t="s">
        <v>602</v>
      </c>
      <c r="I36" s="749" t="s">
        <v>622</v>
      </c>
      <c r="J36" s="750" t="s">
        <v>623</v>
      </c>
      <c r="K36" s="726" t="s">
        <v>603</v>
      </c>
      <c r="L36" s="744" t="s">
        <v>604</v>
      </c>
    </row>
    <row r="37" spans="1:12">
      <c r="A37" s="1167">
        <f>'Community Conversations'!$A$21</f>
        <v>0</v>
      </c>
      <c r="B37" s="704">
        <v>1</v>
      </c>
      <c r="C37" s="705"/>
      <c r="D37" s="705"/>
      <c r="E37" s="705"/>
      <c r="F37" s="705"/>
      <c r="G37" s="705"/>
      <c r="H37" s="705"/>
      <c r="I37" s="705"/>
      <c r="J37" s="705"/>
      <c r="K37" s="705"/>
      <c r="L37" s="745"/>
    </row>
    <row r="38" spans="1:12">
      <c r="A38" s="1168" t="str">
        <f>'[2]Community Conversations'!$A$21</f>
        <v>Parental Attitudes Favorable to Drug Use</v>
      </c>
      <c r="B38" s="704">
        <v>2</v>
      </c>
      <c r="C38" s="706"/>
      <c r="D38" s="706"/>
      <c r="E38" s="706"/>
      <c r="F38" s="706"/>
      <c r="G38" s="706"/>
      <c r="H38" s="706"/>
      <c r="I38" s="706"/>
      <c r="J38" s="706"/>
      <c r="K38" s="706"/>
      <c r="L38" s="746"/>
    </row>
    <row r="39" spans="1:12" ht="13.5" thickBot="1">
      <c r="A39" s="1168" t="str">
        <f>'[2]Community Conversations'!$A$21</f>
        <v>Parental Attitudes Favorable to Drug Use</v>
      </c>
      <c r="B39" s="704">
        <v>3</v>
      </c>
      <c r="C39" s="705"/>
      <c r="D39" s="705"/>
      <c r="E39" s="705"/>
      <c r="F39" s="705"/>
      <c r="G39" s="705"/>
      <c r="H39" s="705"/>
      <c r="I39" s="705"/>
      <c r="J39" s="705"/>
      <c r="K39" s="705"/>
      <c r="L39" s="745"/>
    </row>
    <row r="40" spans="1:12" s="709" customFormat="1" ht="30.75" customHeight="1" thickBot="1">
      <c r="A40" s="707" t="s">
        <v>605</v>
      </c>
      <c r="B40" s="708"/>
      <c r="C40" s="701" t="s">
        <v>597</v>
      </c>
      <c r="D40" s="701" t="s">
        <v>598</v>
      </c>
      <c r="E40" s="701" t="s">
        <v>599</v>
      </c>
      <c r="F40" s="702" t="s">
        <v>600</v>
      </c>
      <c r="G40" s="702" t="s">
        <v>601</v>
      </c>
      <c r="H40" s="703" t="s">
        <v>602</v>
      </c>
      <c r="I40" s="749" t="s">
        <v>622</v>
      </c>
      <c r="J40" s="750" t="s">
        <v>623</v>
      </c>
      <c r="K40" s="726" t="s">
        <v>603</v>
      </c>
      <c r="L40" s="744" t="s">
        <v>604</v>
      </c>
    </row>
    <row r="41" spans="1:12">
      <c r="A41" s="1162">
        <f>'Community Conversations'!$H$21</f>
        <v>0</v>
      </c>
      <c r="B41" s="710">
        <v>1</v>
      </c>
      <c r="C41" s="711"/>
      <c r="D41" s="711"/>
      <c r="E41" s="711"/>
      <c r="F41" s="711"/>
      <c r="G41" s="712"/>
      <c r="H41" s="713"/>
      <c r="I41" s="705"/>
      <c r="J41" s="705"/>
      <c r="K41" s="711"/>
      <c r="L41" s="714"/>
    </row>
    <row r="42" spans="1:12">
      <c r="A42" s="1163"/>
      <c r="B42" s="710">
        <v>2</v>
      </c>
      <c r="C42" s="705"/>
      <c r="D42" s="705"/>
      <c r="E42" s="705"/>
      <c r="F42" s="715"/>
      <c r="G42" s="716"/>
      <c r="H42" s="717"/>
      <c r="I42" s="705"/>
      <c r="J42" s="705"/>
      <c r="K42" s="705"/>
      <c r="L42" s="718"/>
    </row>
    <row r="43" spans="1:12" ht="13.5" thickBot="1">
      <c r="A43" s="1164"/>
      <c r="B43" s="710">
        <v>3</v>
      </c>
      <c r="C43" s="705"/>
      <c r="D43" s="705"/>
      <c r="E43" s="705"/>
      <c r="F43" s="715"/>
      <c r="G43" s="716"/>
      <c r="H43" s="717"/>
      <c r="I43" s="705"/>
      <c r="J43" s="705"/>
      <c r="K43" s="705"/>
      <c r="L43" s="718"/>
    </row>
    <row r="44" spans="1:12">
      <c r="A44" s="1162">
        <f>'Community Conversations'!$H$23</f>
        <v>0</v>
      </c>
      <c r="B44" s="710">
        <v>1</v>
      </c>
      <c r="C44" s="715"/>
      <c r="D44" s="715"/>
      <c r="E44" s="715"/>
      <c r="F44" s="715"/>
      <c r="G44" s="719"/>
      <c r="H44" s="720"/>
      <c r="I44" s="705"/>
      <c r="J44" s="705"/>
      <c r="K44" s="715"/>
      <c r="L44" s="721"/>
    </row>
    <row r="45" spans="1:12">
      <c r="A45" s="1163">
        <f>'[2]Community Conversations'!$H$7</f>
        <v>0</v>
      </c>
      <c r="B45" s="710">
        <v>2</v>
      </c>
      <c r="C45" s="705"/>
      <c r="D45" s="705"/>
      <c r="E45" s="705"/>
      <c r="F45" s="715"/>
      <c r="G45" s="716"/>
      <c r="H45" s="717"/>
      <c r="I45" s="706"/>
      <c r="J45" s="706"/>
      <c r="K45" s="705"/>
      <c r="L45" s="718"/>
    </row>
    <row r="46" spans="1:12" ht="13.5" thickBot="1">
      <c r="A46" s="1164">
        <f>'[2]Community Conversations'!$H$7</f>
        <v>0</v>
      </c>
      <c r="B46" s="710">
        <v>3</v>
      </c>
      <c r="C46" s="705"/>
      <c r="D46" s="705"/>
      <c r="E46" s="705"/>
      <c r="F46" s="715"/>
      <c r="G46" s="716"/>
      <c r="H46" s="717"/>
      <c r="I46" s="705"/>
      <c r="J46" s="705"/>
      <c r="K46" s="705"/>
      <c r="L46" s="718"/>
    </row>
    <row r="47" spans="1:12">
      <c r="A47" s="1162">
        <f>'Community Conversations'!$H$25</f>
        <v>0</v>
      </c>
      <c r="B47" s="710">
        <v>1</v>
      </c>
      <c r="C47" s="715"/>
      <c r="D47" s="715"/>
      <c r="E47" s="715"/>
      <c r="F47" s="715"/>
      <c r="G47" s="719"/>
      <c r="H47" s="720"/>
      <c r="I47" s="705"/>
      <c r="J47" s="705"/>
      <c r="K47" s="715"/>
      <c r="L47" s="721"/>
    </row>
    <row r="48" spans="1:12">
      <c r="A48" s="1163">
        <f>'[2]Community Conversations'!$H$9</f>
        <v>0</v>
      </c>
      <c r="B48" s="710">
        <v>2</v>
      </c>
      <c r="C48" s="705"/>
      <c r="D48" s="705"/>
      <c r="E48" s="705"/>
      <c r="F48" s="715"/>
      <c r="G48" s="716"/>
      <c r="H48" s="717"/>
      <c r="I48" s="706"/>
      <c r="J48" s="706"/>
      <c r="K48" s="705"/>
      <c r="L48" s="718"/>
    </row>
    <row r="49" spans="1:12" ht="13.5" thickBot="1">
      <c r="A49" s="1164">
        <f>'[2]Community Conversations'!$H$9</f>
        <v>0</v>
      </c>
      <c r="B49" s="710">
        <v>3</v>
      </c>
      <c r="C49" s="705"/>
      <c r="D49" s="705"/>
      <c r="E49" s="705"/>
      <c r="F49" s="715"/>
      <c r="G49" s="716"/>
      <c r="H49" s="717"/>
      <c r="I49" s="705"/>
      <c r="J49" s="705"/>
      <c r="K49" s="705"/>
      <c r="L49" s="718"/>
    </row>
    <row r="50" spans="1:12">
      <c r="A50" s="1162">
        <f>'Community Conversations'!$H$27</f>
        <v>0</v>
      </c>
      <c r="B50" s="710">
        <v>1</v>
      </c>
      <c r="C50" s="715"/>
      <c r="D50" s="715"/>
      <c r="E50" s="715"/>
      <c r="F50" s="715"/>
      <c r="G50" s="719"/>
      <c r="H50" s="720"/>
      <c r="I50" s="705"/>
      <c r="J50" s="705"/>
      <c r="K50" s="715"/>
      <c r="L50" s="721"/>
    </row>
    <row r="51" spans="1:12">
      <c r="A51" s="1163">
        <f>'[2]Community Conversations'!$H$11</f>
        <v>0</v>
      </c>
      <c r="B51" s="710">
        <v>2</v>
      </c>
      <c r="C51" s="705"/>
      <c r="D51" s="705"/>
      <c r="E51" s="705"/>
      <c r="F51" s="715"/>
      <c r="G51" s="716"/>
      <c r="H51" s="717"/>
      <c r="I51" s="706"/>
      <c r="J51" s="706"/>
      <c r="K51" s="705"/>
      <c r="L51" s="718"/>
    </row>
    <row r="52" spans="1:12" ht="13.5" thickBot="1">
      <c r="A52" s="1164">
        <f>'[2]Community Conversations'!$H$11</f>
        <v>0</v>
      </c>
      <c r="B52" s="747">
        <v>3</v>
      </c>
      <c r="C52" s="735"/>
      <c r="D52" s="735"/>
      <c r="E52" s="735"/>
      <c r="F52" s="736"/>
      <c r="G52" s="737"/>
      <c r="H52" s="738"/>
      <c r="I52" s="735"/>
      <c r="J52" s="735"/>
      <c r="K52" s="739"/>
      <c r="L52" s="740"/>
    </row>
  </sheetData>
  <sheetProtection algorithmName="SHA-512" hashValue="IKVYO5vDWMhWsckDjk8S3iWToEqkHvBHMe43TuIJahahQjxZ5GYNlxyyl3s4oLmJywnieRdDwVaWXyN3MlgV6A==" saltValue="k0hnwu5tAGqQ7lJcU1pFxw==" spinCount="100000" sheet="1" objects="1" scenarios="1"/>
  <mergeCells count="16">
    <mergeCell ref="A41:A43"/>
    <mergeCell ref="A44:A46"/>
    <mergeCell ref="A47:A49"/>
    <mergeCell ref="A50:A52"/>
    <mergeCell ref="C1:F1"/>
    <mergeCell ref="A33:A35"/>
    <mergeCell ref="A3:A5"/>
    <mergeCell ref="A20:A22"/>
    <mergeCell ref="A37:A39"/>
    <mergeCell ref="A7:A9"/>
    <mergeCell ref="A10:A12"/>
    <mergeCell ref="A13:A15"/>
    <mergeCell ref="A16:A18"/>
    <mergeCell ref="A24:A26"/>
    <mergeCell ref="A27:A29"/>
    <mergeCell ref="A30:A32"/>
  </mergeCells>
  <conditionalFormatting sqref="G41:H52 K41:K52">
    <cfRule type="expression" dxfId="7" priority="8">
      <formula>$F41="No"</formula>
    </cfRule>
  </conditionalFormatting>
  <conditionalFormatting sqref="G7:H18 K7:K18">
    <cfRule type="expression" dxfId="6" priority="2">
      <formula>$F7="No"</formula>
    </cfRule>
  </conditionalFormatting>
  <conditionalFormatting sqref="G24:H35 K24:K35">
    <cfRule type="expression" dxfId="5" priority="1">
      <formula>$F24="No"</formula>
    </cfRule>
  </conditionalFormatting>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464"/>
  </sheetPr>
  <dimension ref="A1:L52"/>
  <sheetViews>
    <sheetView zoomScaleNormal="100" workbookViewId="0">
      <selection activeCell="D7" sqref="D7:D12"/>
    </sheetView>
  </sheetViews>
  <sheetFormatPr defaultRowHeight="12.75"/>
  <cols>
    <col min="1" max="1" width="29.28515625" bestFit="1" customWidth="1"/>
    <col min="2" max="2" width="3" bestFit="1" customWidth="1"/>
    <col min="3" max="7" width="28.7109375" customWidth="1"/>
    <col min="8" max="8" width="16.7109375" customWidth="1"/>
    <col min="9" max="12" width="28.7109375" customWidth="1"/>
    <col min="13" max="13" width="16.5703125" customWidth="1"/>
  </cols>
  <sheetData>
    <row r="1" spans="1:12" s="725" customFormat="1" ht="16.5" thickBot="1">
      <c r="A1" s="724" t="s">
        <v>595</v>
      </c>
      <c r="B1" s="741"/>
      <c r="C1" s="1165">
        <f>'Community Conversations'!$A$30</f>
        <v>0</v>
      </c>
      <c r="D1" s="1166"/>
      <c r="E1" s="1166"/>
      <c r="F1" s="1166"/>
      <c r="G1" s="1166"/>
      <c r="H1" s="742"/>
      <c r="I1" s="742"/>
      <c r="J1" s="742"/>
      <c r="K1" s="742"/>
      <c r="L1" s="742"/>
    </row>
    <row r="2" spans="1:12" ht="45.75" thickBot="1">
      <c r="A2" s="699" t="s">
        <v>616</v>
      </c>
      <c r="B2" s="700"/>
      <c r="C2" s="701" t="s">
        <v>597</v>
      </c>
      <c r="D2" s="701" t="s">
        <v>598</v>
      </c>
      <c r="E2" s="701" t="s">
        <v>599</v>
      </c>
      <c r="F2" s="702" t="s">
        <v>600</v>
      </c>
      <c r="G2" s="702" t="s">
        <v>601</v>
      </c>
      <c r="H2" s="703" t="s">
        <v>602</v>
      </c>
      <c r="I2" s="749" t="s">
        <v>622</v>
      </c>
      <c r="J2" s="750" t="s">
        <v>623</v>
      </c>
      <c r="K2" s="749" t="s">
        <v>603</v>
      </c>
      <c r="L2" s="744" t="s">
        <v>604</v>
      </c>
    </row>
    <row r="3" spans="1:12">
      <c r="A3" s="1167">
        <f>'Community Conversations'!$A$32</f>
        <v>0</v>
      </c>
      <c r="B3" s="704">
        <v>1</v>
      </c>
      <c r="C3" s="705"/>
      <c r="D3" s="705"/>
      <c r="E3" s="705"/>
      <c r="F3" s="706"/>
      <c r="G3" s="705"/>
      <c r="H3" s="705"/>
      <c r="I3" s="705"/>
      <c r="J3" s="705"/>
      <c r="K3" s="705"/>
      <c r="L3" s="745"/>
    </row>
    <row r="4" spans="1:12">
      <c r="A4" s="1168" t="str">
        <f>'[2]Community Conversations'!$A$5</f>
        <v>Perceived Availability of Drugs</v>
      </c>
      <c r="B4" s="704">
        <v>2</v>
      </c>
      <c r="C4" s="705"/>
      <c r="D4" s="705"/>
      <c r="E4" s="705"/>
      <c r="F4" s="705"/>
      <c r="G4" s="705"/>
      <c r="H4" s="705"/>
      <c r="I4" s="705"/>
      <c r="J4" s="705"/>
      <c r="K4" s="705"/>
      <c r="L4" s="745"/>
    </row>
    <row r="5" spans="1:12" ht="13.5" thickBot="1">
      <c r="A5" s="1168" t="str">
        <f>'[2]Community Conversations'!$A$5</f>
        <v>Perceived Availability of Drugs</v>
      </c>
      <c r="B5" s="704">
        <v>3</v>
      </c>
      <c r="C5" s="705"/>
      <c r="D5" s="705"/>
      <c r="E5" s="705"/>
      <c r="F5" s="705"/>
      <c r="G5" s="705"/>
      <c r="H5" s="705"/>
      <c r="I5" s="705"/>
      <c r="J5" s="705"/>
      <c r="K5" s="705"/>
      <c r="L5" s="745"/>
    </row>
    <row r="6" spans="1:12" s="709" customFormat="1" ht="30.75" customHeight="1" thickBot="1">
      <c r="A6" s="707" t="s">
        <v>605</v>
      </c>
      <c r="B6" s="708"/>
      <c r="C6" s="701" t="s">
        <v>597</v>
      </c>
      <c r="D6" s="701" t="s">
        <v>598</v>
      </c>
      <c r="E6" s="701" t="s">
        <v>599</v>
      </c>
      <c r="F6" s="702" t="s">
        <v>600</v>
      </c>
      <c r="G6" s="702" t="s">
        <v>601</v>
      </c>
      <c r="H6" s="703" t="s">
        <v>602</v>
      </c>
      <c r="I6" s="749" t="s">
        <v>622</v>
      </c>
      <c r="J6" s="750" t="s">
        <v>623</v>
      </c>
      <c r="K6" s="749" t="s">
        <v>603</v>
      </c>
      <c r="L6" s="744" t="s">
        <v>604</v>
      </c>
    </row>
    <row r="7" spans="1:12">
      <c r="A7" s="1162">
        <f>'Community Conversations'!$H$32</f>
        <v>0</v>
      </c>
      <c r="B7" s="710">
        <v>1</v>
      </c>
      <c r="C7" s="711"/>
      <c r="D7" s="711"/>
      <c r="E7" s="711"/>
      <c r="F7" s="711"/>
      <c r="G7" s="712"/>
      <c r="H7" s="713"/>
      <c r="I7" s="705"/>
      <c r="J7" s="705"/>
      <c r="K7" s="711"/>
      <c r="L7" s="714"/>
    </row>
    <row r="8" spans="1:12">
      <c r="A8" s="1163"/>
      <c r="B8" s="710">
        <v>2</v>
      </c>
      <c r="C8" s="705"/>
      <c r="D8" s="705"/>
      <c r="E8" s="705"/>
      <c r="F8" s="715"/>
      <c r="G8" s="716"/>
      <c r="H8" s="717"/>
      <c r="I8" s="705"/>
      <c r="J8" s="705"/>
      <c r="K8" s="705"/>
      <c r="L8" s="718"/>
    </row>
    <row r="9" spans="1:12" ht="13.5" thickBot="1">
      <c r="A9" s="1164"/>
      <c r="B9" s="710">
        <v>3</v>
      </c>
      <c r="C9" s="705"/>
      <c r="D9" s="705"/>
      <c r="E9" s="705"/>
      <c r="F9" s="715"/>
      <c r="G9" s="716"/>
      <c r="H9" s="717"/>
      <c r="I9" s="705"/>
      <c r="J9" s="705"/>
      <c r="K9" s="705"/>
      <c r="L9" s="718"/>
    </row>
    <row r="10" spans="1:12">
      <c r="A10" s="1162">
        <f>'Community Conversations'!$H$34</f>
        <v>0</v>
      </c>
      <c r="B10" s="710">
        <v>1</v>
      </c>
      <c r="C10" s="715"/>
      <c r="D10" s="715"/>
      <c r="E10" s="715"/>
      <c r="F10" s="715"/>
      <c r="G10" s="719"/>
      <c r="H10" s="720"/>
      <c r="I10" s="705"/>
      <c r="J10" s="705"/>
      <c r="K10" s="715"/>
      <c r="L10" s="721"/>
    </row>
    <row r="11" spans="1:12">
      <c r="A11" s="1163">
        <f>'[2]Community Conversations'!$H$7</f>
        <v>0</v>
      </c>
      <c r="B11" s="710">
        <v>2</v>
      </c>
      <c r="C11" s="705"/>
      <c r="D11" s="705"/>
      <c r="E11" s="705"/>
      <c r="F11" s="715"/>
      <c r="G11" s="716"/>
      <c r="H11" s="717"/>
      <c r="I11" s="706"/>
      <c r="J11" s="706"/>
      <c r="K11" s="705"/>
      <c r="L11" s="718"/>
    </row>
    <row r="12" spans="1:12" ht="13.5" thickBot="1">
      <c r="A12" s="1164">
        <f>'[2]Community Conversations'!$H$7</f>
        <v>0</v>
      </c>
      <c r="B12" s="710">
        <v>3</v>
      </c>
      <c r="C12" s="705"/>
      <c r="D12" s="705"/>
      <c r="E12" s="705"/>
      <c r="F12" s="715"/>
      <c r="G12" s="716"/>
      <c r="H12" s="717"/>
      <c r="I12" s="705"/>
      <c r="J12" s="705"/>
      <c r="K12" s="705"/>
      <c r="L12" s="718"/>
    </row>
    <row r="13" spans="1:12">
      <c r="A13" s="1162">
        <f>'Community Conversations'!$H$36</f>
        <v>0</v>
      </c>
      <c r="B13" s="710">
        <v>1</v>
      </c>
      <c r="C13" s="715"/>
      <c r="D13" s="715"/>
      <c r="E13" s="715"/>
      <c r="F13" s="715"/>
      <c r="G13" s="719"/>
      <c r="H13" s="720"/>
      <c r="I13" s="705"/>
      <c r="J13" s="705"/>
      <c r="K13" s="715"/>
      <c r="L13" s="721"/>
    </row>
    <row r="14" spans="1:12">
      <c r="A14" s="1163">
        <f>'[2]Community Conversations'!$H$9</f>
        <v>0</v>
      </c>
      <c r="B14" s="710">
        <v>2</v>
      </c>
      <c r="C14" s="705"/>
      <c r="D14" s="705"/>
      <c r="E14" s="705"/>
      <c r="F14" s="715"/>
      <c r="G14" s="716"/>
      <c r="H14" s="717"/>
      <c r="I14" s="706"/>
      <c r="J14" s="706"/>
      <c r="K14" s="705"/>
      <c r="L14" s="718"/>
    </row>
    <row r="15" spans="1:12" ht="13.5" thickBot="1">
      <c r="A15" s="1164">
        <f>'[2]Community Conversations'!$H$9</f>
        <v>0</v>
      </c>
      <c r="B15" s="710">
        <v>3</v>
      </c>
      <c r="C15" s="705"/>
      <c r="D15" s="705"/>
      <c r="E15" s="705"/>
      <c r="F15" s="715"/>
      <c r="G15" s="716"/>
      <c r="H15" s="717"/>
      <c r="I15" s="705"/>
      <c r="J15" s="705"/>
      <c r="K15" s="705"/>
      <c r="L15" s="718"/>
    </row>
    <row r="16" spans="1:12">
      <c r="A16" s="1162">
        <f>'Community Conversations'!$H$38</f>
        <v>0</v>
      </c>
      <c r="B16" s="710">
        <v>1</v>
      </c>
      <c r="C16" s="715"/>
      <c r="D16" s="715"/>
      <c r="E16" s="715"/>
      <c r="F16" s="715"/>
      <c r="G16" s="719"/>
      <c r="H16" s="720"/>
      <c r="I16" s="705"/>
      <c r="J16" s="705"/>
      <c r="K16" s="715"/>
      <c r="L16" s="721"/>
    </row>
    <row r="17" spans="1:12">
      <c r="A17" s="1163">
        <f>'[2]Community Conversations'!$H$11</f>
        <v>0</v>
      </c>
      <c r="B17" s="710">
        <v>2</v>
      </c>
      <c r="C17" s="705"/>
      <c r="D17" s="705"/>
      <c r="E17" s="705"/>
      <c r="F17" s="715"/>
      <c r="G17" s="716"/>
      <c r="H17" s="717"/>
      <c r="I17" s="706"/>
      <c r="J17" s="706"/>
      <c r="K17" s="705"/>
      <c r="L17" s="718"/>
    </row>
    <row r="18" spans="1:12" ht="13.5" thickBot="1">
      <c r="A18" s="1164">
        <f>'[2]Community Conversations'!$H$11</f>
        <v>0</v>
      </c>
      <c r="B18" s="710">
        <v>3</v>
      </c>
      <c r="C18" s="735"/>
      <c r="D18" s="735"/>
      <c r="E18" s="735"/>
      <c r="F18" s="736"/>
      <c r="G18" s="737"/>
      <c r="H18" s="738"/>
      <c r="I18" s="705"/>
      <c r="J18" s="705"/>
      <c r="K18" s="739"/>
      <c r="L18" s="740"/>
    </row>
    <row r="19" spans="1:12" ht="45.75" thickBot="1">
      <c r="A19" s="699" t="s">
        <v>616</v>
      </c>
      <c r="B19" s="700"/>
      <c r="C19" s="701" t="s">
        <v>597</v>
      </c>
      <c r="D19" s="701" t="s">
        <v>598</v>
      </c>
      <c r="E19" s="701" t="s">
        <v>599</v>
      </c>
      <c r="F19" s="702" t="s">
        <v>600</v>
      </c>
      <c r="G19" s="702" t="s">
        <v>601</v>
      </c>
      <c r="H19" s="703" t="s">
        <v>602</v>
      </c>
      <c r="I19" s="749" t="s">
        <v>622</v>
      </c>
      <c r="J19" s="750" t="s">
        <v>623</v>
      </c>
      <c r="K19" s="749" t="s">
        <v>603</v>
      </c>
      <c r="L19" s="744" t="s">
        <v>604</v>
      </c>
    </row>
    <row r="20" spans="1:12">
      <c r="A20" s="1167">
        <f>'Community Conversations'!$A$40</f>
        <v>0</v>
      </c>
      <c r="B20" s="704">
        <v>1</v>
      </c>
      <c r="C20" s="705"/>
      <c r="D20" s="705"/>
      <c r="E20" s="705"/>
      <c r="F20" s="705"/>
      <c r="G20" s="705"/>
      <c r="H20" s="705"/>
      <c r="I20" s="705"/>
      <c r="J20" s="705"/>
      <c r="K20" s="705"/>
      <c r="L20" s="745"/>
    </row>
    <row r="21" spans="1:12">
      <c r="A21" s="1168" t="str">
        <f>'[2]Community Conversations'!$A$13</f>
        <v>Laws and Norms Favorable to Drug Use</v>
      </c>
      <c r="B21" s="704">
        <v>2</v>
      </c>
      <c r="C21" s="706"/>
      <c r="D21" s="706"/>
      <c r="E21" s="706"/>
      <c r="F21" s="706"/>
      <c r="G21" s="706"/>
      <c r="H21" s="706"/>
      <c r="I21" s="706"/>
      <c r="J21" s="706"/>
      <c r="K21" s="706"/>
      <c r="L21" s="746"/>
    </row>
    <row r="22" spans="1:12" ht="13.5" thickBot="1">
      <c r="A22" s="1168" t="str">
        <f>'[2]Community Conversations'!$A$13</f>
        <v>Laws and Norms Favorable to Drug Use</v>
      </c>
      <c r="B22" s="704">
        <v>3</v>
      </c>
      <c r="C22" s="705"/>
      <c r="D22" s="705"/>
      <c r="E22" s="705"/>
      <c r="F22" s="705"/>
      <c r="G22" s="705"/>
      <c r="H22" s="705"/>
      <c r="I22" s="705"/>
      <c r="J22" s="705"/>
      <c r="K22" s="705"/>
      <c r="L22" s="745"/>
    </row>
    <row r="23" spans="1:12" s="709" customFormat="1" ht="30.75" customHeight="1" thickBot="1">
      <c r="A23" s="707" t="s">
        <v>605</v>
      </c>
      <c r="B23" s="708"/>
      <c r="C23" s="701" t="s">
        <v>597</v>
      </c>
      <c r="D23" s="701" t="s">
        <v>598</v>
      </c>
      <c r="E23" s="701" t="s">
        <v>599</v>
      </c>
      <c r="F23" s="702" t="s">
        <v>600</v>
      </c>
      <c r="G23" s="702" t="s">
        <v>601</v>
      </c>
      <c r="H23" s="703" t="s">
        <v>602</v>
      </c>
      <c r="I23" s="749" t="s">
        <v>622</v>
      </c>
      <c r="J23" s="750" t="s">
        <v>623</v>
      </c>
      <c r="K23" s="749" t="s">
        <v>603</v>
      </c>
      <c r="L23" s="744" t="s">
        <v>604</v>
      </c>
    </row>
    <row r="24" spans="1:12">
      <c r="A24" s="1162">
        <f>'Community Conversations'!$H$40</f>
        <v>0</v>
      </c>
      <c r="B24" s="710">
        <v>1</v>
      </c>
      <c r="C24" s="711"/>
      <c r="D24" s="711"/>
      <c r="E24" s="711"/>
      <c r="F24" s="711"/>
      <c r="G24" s="712"/>
      <c r="H24" s="713"/>
      <c r="I24" s="705"/>
      <c r="J24" s="705"/>
      <c r="K24" s="711"/>
      <c r="L24" s="714"/>
    </row>
    <row r="25" spans="1:12">
      <c r="A25" s="1163"/>
      <c r="B25" s="710">
        <v>2</v>
      </c>
      <c r="C25" s="705"/>
      <c r="D25" s="705"/>
      <c r="E25" s="705"/>
      <c r="F25" s="715"/>
      <c r="G25" s="716"/>
      <c r="H25" s="717"/>
      <c r="I25" s="705"/>
      <c r="J25" s="705"/>
      <c r="K25" s="705"/>
      <c r="L25" s="718"/>
    </row>
    <row r="26" spans="1:12" ht="13.5" thickBot="1">
      <c r="A26" s="1164"/>
      <c r="B26" s="710">
        <v>3</v>
      </c>
      <c r="C26" s="705"/>
      <c r="D26" s="705"/>
      <c r="E26" s="705"/>
      <c r="F26" s="715"/>
      <c r="G26" s="716"/>
      <c r="H26" s="717"/>
      <c r="I26" s="705"/>
      <c r="J26" s="705"/>
      <c r="K26" s="705"/>
      <c r="L26" s="718"/>
    </row>
    <row r="27" spans="1:12">
      <c r="A27" s="1162">
        <f>'Community Conversations'!$H$42</f>
        <v>0</v>
      </c>
      <c r="B27" s="710">
        <v>1</v>
      </c>
      <c r="C27" s="715"/>
      <c r="D27" s="715"/>
      <c r="E27" s="715"/>
      <c r="F27" s="715"/>
      <c r="G27" s="719"/>
      <c r="H27" s="720"/>
      <c r="I27" s="705"/>
      <c r="J27" s="705"/>
      <c r="K27" s="715"/>
      <c r="L27" s="721"/>
    </row>
    <row r="28" spans="1:12">
      <c r="A28" s="1163">
        <f>'[2]Community Conversations'!$H$7</f>
        <v>0</v>
      </c>
      <c r="B28" s="710">
        <v>2</v>
      </c>
      <c r="C28" s="705"/>
      <c r="D28" s="705"/>
      <c r="E28" s="705"/>
      <c r="F28" s="715"/>
      <c r="G28" s="716"/>
      <c r="H28" s="717"/>
      <c r="I28" s="706"/>
      <c r="J28" s="706"/>
      <c r="K28" s="705"/>
      <c r="L28" s="718"/>
    </row>
    <row r="29" spans="1:12" ht="13.5" thickBot="1">
      <c r="A29" s="1164">
        <f>'[2]Community Conversations'!$H$7</f>
        <v>0</v>
      </c>
      <c r="B29" s="710">
        <v>3</v>
      </c>
      <c r="C29" s="705"/>
      <c r="D29" s="705"/>
      <c r="E29" s="705"/>
      <c r="F29" s="715"/>
      <c r="G29" s="716"/>
      <c r="H29" s="717"/>
      <c r="I29" s="705"/>
      <c r="J29" s="705"/>
      <c r="K29" s="705"/>
      <c r="L29" s="718"/>
    </row>
    <row r="30" spans="1:12">
      <c r="A30" s="1162">
        <f>'Community Conversations'!$H$44</f>
        <v>0</v>
      </c>
      <c r="B30" s="710">
        <v>1</v>
      </c>
      <c r="C30" s="715"/>
      <c r="D30" s="715"/>
      <c r="E30" s="715"/>
      <c r="F30" s="715"/>
      <c r="G30" s="719"/>
      <c r="H30" s="720"/>
      <c r="I30" s="705"/>
      <c r="J30" s="705"/>
      <c r="K30" s="715"/>
      <c r="L30" s="721"/>
    </row>
    <row r="31" spans="1:12">
      <c r="A31" s="1163">
        <f>'[2]Community Conversations'!$H$9</f>
        <v>0</v>
      </c>
      <c r="B31" s="710">
        <v>2</v>
      </c>
      <c r="C31" s="705"/>
      <c r="D31" s="705"/>
      <c r="E31" s="705"/>
      <c r="F31" s="715"/>
      <c r="G31" s="716"/>
      <c r="H31" s="717"/>
      <c r="I31" s="706"/>
      <c r="J31" s="706"/>
      <c r="K31" s="705"/>
      <c r="L31" s="718"/>
    </row>
    <row r="32" spans="1:12" ht="13.5" thickBot="1">
      <c r="A32" s="1164">
        <f>'[2]Community Conversations'!$H$9</f>
        <v>0</v>
      </c>
      <c r="B32" s="710">
        <v>3</v>
      </c>
      <c r="C32" s="705"/>
      <c r="D32" s="705"/>
      <c r="E32" s="705"/>
      <c r="F32" s="715"/>
      <c r="G32" s="716"/>
      <c r="H32" s="717"/>
      <c r="I32" s="705"/>
      <c r="J32" s="705"/>
      <c r="K32" s="705"/>
      <c r="L32" s="718"/>
    </row>
    <row r="33" spans="1:12">
      <c r="A33" s="1162">
        <f>'Community Conversations'!$H$46</f>
        <v>0</v>
      </c>
      <c r="B33" s="710">
        <v>1</v>
      </c>
      <c r="C33" s="715"/>
      <c r="D33" s="715"/>
      <c r="E33" s="715"/>
      <c r="F33" s="715"/>
      <c r="G33" s="719"/>
      <c r="H33" s="720"/>
      <c r="I33" s="705"/>
      <c r="J33" s="705"/>
      <c r="K33" s="715"/>
      <c r="L33" s="721"/>
    </row>
    <row r="34" spans="1:12">
      <c r="A34" s="1163">
        <f>'[2]Community Conversations'!$H$11</f>
        <v>0</v>
      </c>
      <c r="B34" s="710">
        <v>2</v>
      </c>
      <c r="C34" s="705"/>
      <c r="D34" s="705"/>
      <c r="E34" s="705"/>
      <c r="F34" s="715"/>
      <c r="G34" s="716"/>
      <c r="H34" s="717"/>
      <c r="I34" s="706"/>
      <c r="J34" s="706"/>
      <c r="K34" s="705"/>
      <c r="L34" s="718"/>
    </row>
    <row r="35" spans="1:12" ht="13.5" thickBot="1">
      <c r="A35" s="1164">
        <f>'[2]Community Conversations'!$H$11</f>
        <v>0</v>
      </c>
      <c r="B35" s="710">
        <v>3</v>
      </c>
      <c r="C35" s="735"/>
      <c r="D35" s="735"/>
      <c r="E35" s="735"/>
      <c r="F35" s="736"/>
      <c r="G35" s="737"/>
      <c r="H35" s="738"/>
      <c r="I35" s="705"/>
      <c r="J35" s="705"/>
      <c r="K35" s="739"/>
      <c r="L35" s="740"/>
    </row>
    <row r="36" spans="1:12" ht="45.75" thickBot="1">
      <c r="A36" s="699" t="s">
        <v>616</v>
      </c>
      <c r="B36" s="700"/>
      <c r="C36" s="701" t="s">
        <v>597</v>
      </c>
      <c r="D36" s="701" t="s">
        <v>598</v>
      </c>
      <c r="E36" s="701" t="s">
        <v>599</v>
      </c>
      <c r="F36" s="702" t="s">
        <v>600</v>
      </c>
      <c r="G36" s="702" t="s">
        <v>601</v>
      </c>
      <c r="H36" s="703" t="s">
        <v>602</v>
      </c>
      <c r="I36" s="749" t="s">
        <v>622</v>
      </c>
      <c r="J36" s="750" t="s">
        <v>623</v>
      </c>
      <c r="K36" s="749" t="s">
        <v>603</v>
      </c>
      <c r="L36" s="744" t="s">
        <v>604</v>
      </c>
    </row>
    <row r="37" spans="1:12">
      <c r="A37" s="1167">
        <f>'Community Conversations'!$A$48</f>
        <v>0</v>
      </c>
      <c r="B37" s="704">
        <v>1</v>
      </c>
      <c r="C37" s="705"/>
      <c r="D37" s="705"/>
      <c r="E37" s="705"/>
      <c r="F37" s="705"/>
      <c r="G37" s="705"/>
      <c r="H37" s="705"/>
      <c r="I37" s="705"/>
      <c r="J37" s="705"/>
      <c r="K37" s="705"/>
      <c r="L37" s="745"/>
    </row>
    <row r="38" spans="1:12">
      <c r="A38" s="1168" t="str">
        <f>'[2]Community Conversations'!$A$21</f>
        <v>Parental Attitudes Favorable to Drug Use</v>
      </c>
      <c r="B38" s="704">
        <v>2</v>
      </c>
      <c r="C38" s="706"/>
      <c r="D38" s="706"/>
      <c r="E38" s="706"/>
      <c r="F38" s="706"/>
      <c r="G38" s="706"/>
      <c r="H38" s="706"/>
      <c r="I38" s="706"/>
      <c r="J38" s="706"/>
      <c r="K38" s="706"/>
      <c r="L38" s="746"/>
    </row>
    <row r="39" spans="1:12" ht="13.5" thickBot="1">
      <c r="A39" s="1168" t="str">
        <f>'[2]Community Conversations'!$A$21</f>
        <v>Parental Attitudes Favorable to Drug Use</v>
      </c>
      <c r="B39" s="704">
        <v>3</v>
      </c>
      <c r="C39" s="705"/>
      <c r="D39" s="705"/>
      <c r="E39" s="705"/>
      <c r="F39" s="705"/>
      <c r="G39" s="705"/>
      <c r="H39" s="705"/>
      <c r="I39" s="705"/>
      <c r="J39" s="705"/>
      <c r="K39" s="705"/>
      <c r="L39" s="745"/>
    </row>
    <row r="40" spans="1:12" s="709" customFormat="1" ht="30.75" customHeight="1" thickBot="1">
      <c r="A40" s="707" t="s">
        <v>605</v>
      </c>
      <c r="B40" s="708"/>
      <c r="C40" s="701" t="s">
        <v>597</v>
      </c>
      <c r="D40" s="701" t="s">
        <v>598</v>
      </c>
      <c r="E40" s="701" t="s">
        <v>599</v>
      </c>
      <c r="F40" s="702" t="s">
        <v>600</v>
      </c>
      <c r="G40" s="702" t="s">
        <v>601</v>
      </c>
      <c r="H40" s="703" t="s">
        <v>602</v>
      </c>
      <c r="I40" s="749" t="s">
        <v>622</v>
      </c>
      <c r="J40" s="750" t="s">
        <v>623</v>
      </c>
      <c r="K40" s="749" t="s">
        <v>603</v>
      </c>
      <c r="L40" s="744" t="s">
        <v>604</v>
      </c>
    </row>
    <row r="41" spans="1:12">
      <c r="A41" s="1162">
        <f>'Community Conversations'!$H$48</f>
        <v>0</v>
      </c>
      <c r="B41" s="710">
        <v>1</v>
      </c>
      <c r="C41" s="711"/>
      <c r="D41" s="711"/>
      <c r="E41" s="711"/>
      <c r="F41" s="711"/>
      <c r="G41" s="712"/>
      <c r="H41" s="713"/>
      <c r="I41" s="705"/>
      <c r="J41" s="705"/>
      <c r="K41" s="711"/>
      <c r="L41" s="714"/>
    </row>
    <row r="42" spans="1:12">
      <c r="A42" s="1163"/>
      <c r="B42" s="710">
        <v>2</v>
      </c>
      <c r="C42" s="705"/>
      <c r="D42" s="705"/>
      <c r="E42" s="705"/>
      <c r="F42" s="715"/>
      <c r="G42" s="716"/>
      <c r="H42" s="717"/>
      <c r="I42" s="705"/>
      <c r="J42" s="705"/>
      <c r="K42" s="705"/>
      <c r="L42" s="718"/>
    </row>
    <row r="43" spans="1:12" ht="13.5" thickBot="1">
      <c r="A43" s="1164"/>
      <c r="B43" s="710">
        <v>3</v>
      </c>
      <c r="C43" s="705"/>
      <c r="D43" s="705"/>
      <c r="E43" s="705"/>
      <c r="F43" s="715"/>
      <c r="G43" s="716"/>
      <c r="H43" s="717"/>
      <c r="I43" s="705"/>
      <c r="J43" s="705"/>
      <c r="K43" s="705"/>
      <c r="L43" s="718"/>
    </row>
    <row r="44" spans="1:12">
      <c r="A44" s="1162">
        <f>'Community Conversations'!$H$50</f>
        <v>0</v>
      </c>
      <c r="B44" s="710">
        <v>1</v>
      </c>
      <c r="C44" s="715"/>
      <c r="D44" s="715"/>
      <c r="E44" s="715"/>
      <c r="F44" s="715"/>
      <c r="G44" s="719"/>
      <c r="H44" s="720"/>
      <c r="I44" s="705"/>
      <c r="J44" s="705"/>
      <c r="K44" s="715"/>
      <c r="L44" s="721"/>
    </row>
    <row r="45" spans="1:12">
      <c r="A45" s="1163">
        <f>'[2]Community Conversations'!$H$7</f>
        <v>0</v>
      </c>
      <c r="B45" s="710">
        <v>2</v>
      </c>
      <c r="C45" s="705"/>
      <c r="D45" s="705"/>
      <c r="E45" s="705"/>
      <c r="F45" s="715"/>
      <c r="G45" s="716"/>
      <c r="H45" s="717"/>
      <c r="I45" s="706"/>
      <c r="J45" s="706"/>
      <c r="K45" s="705"/>
      <c r="L45" s="718"/>
    </row>
    <row r="46" spans="1:12" ht="13.5" thickBot="1">
      <c r="A46" s="1164">
        <f>'[2]Community Conversations'!$H$7</f>
        <v>0</v>
      </c>
      <c r="B46" s="710">
        <v>3</v>
      </c>
      <c r="C46" s="705"/>
      <c r="D46" s="705"/>
      <c r="E46" s="705"/>
      <c r="F46" s="715"/>
      <c r="G46" s="716"/>
      <c r="H46" s="717"/>
      <c r="I46" s="705"/>
      <c r="J46" s="705"/>
      <c r="K46" s="705"/>
      <c r="L46" s="718"/>
    </row>
    <row r="47" spans="1:12">
      <c r="A47" s="1162">
        <f>'Community Conversations'!$H$52</f>
        <v>0</v>
      </c>
      <c r="B47" s="710">
        <v>1</v>
      </c>
      <c r="C47" s="715"/>
      <c r="D47" s="715"/>
      <c r="E47" s="715"/>
      <c r="F47" s="715"/>
      <c r="G47" s="719"/>
      <c r="H47" s="720"/>
      <c r="I47" s="705"/>
      <c r="J47" s="705"/>
      <c r="K47" s="715"/>
      <c r="L47" s="721"/>
    </row>
    <row r="48" spans="1:12">
      <c r="A48" s="1163">
        <f>'[2]Community Conversations'!$H$9</f>
        <v>0</v>
      </c>
      <c r="B48" s="710">
        <v>2</v>
      </c>
      <c r="C48" s="705"/>
      <c r="D48" s="705"/>
      <c r="E48" s="705"/>
      <c r="F48" s="715"/>
      <c r="G48" s="716"/>
      <c r="H48" s="717"/>
      <c r="I48" s="706"/>
      <c r="J48" s="706"/>
      <c r="K48" s="705"/>
      <c r="L48" s="718"/>
    </row>
    <row r="49" spans="1:12" ht="13.5" thickBot="1">
      <c r="A49" s="1164">
        <f>'[2]Community Conversations'!$H$9</f>
        <v>0</v>
      </c>
      <c r="B49" s="710">
        <v>3</v>
      </c>
      <c r="C49" s="705"/>
      <c r="D49" s="705"/>
      <c r="E49" s="705"/>
      <c r="F49" s="715"/>
      <c r="G49" s="716"/>
      <c r="H49" s="717"/>
      <c r="I49" s="705"/>
      <c r="J49" s="705"/>
      <c r="K49" s="705"/>
      <c r="L49" s="718"/>
    </row>
    <row r="50" spans="1:12">
      <c r="A50" s="1162">
        <f>'Community Conversations'!$H$54</f>
        <v>0</v>
      </c>
      <c r="B50" s="710">
        <v>1</v>
      </c>
      <c r="C50" s="715"/>
      <c r="D50" s="715"/>
      <c r="E50" s="715"/>
      <c r="F50" s="715"/>
      <c r="G50" s="719"/>
      <c r="H50" s="720"/>
      <c r="I50" s="705"/>
      <c r="J50" s="705"/>
      <c r="K50" s="715"/>
      <c r="L50" s="721"/>
    </row>
    <row r="51" spans="1:12">
      <c r="A51" s="1163">
        <f>'[2]Community Conversations'!$H$11</f>
        <v>0</v>
      </c>
      <c r="B51" s="710">
        <v>2</v>
      </c>
      <c r="C51" s="705"/>
      <c r="D51" s="705"/>
      <c r="E51" s="705"/>
      <c r="F51" s="715"/>
      <c r="G51" s="716"/>
      <c r="H51" s="717"/>
      <c r="I51" s="706"/>
      <c r="J51" s="706"/>
      <c r="K51" s="705"/>
      <c r="L51" s="718"/>
    </row>
    <row r="52" spans="1:12" ht="13.5" thickBot="1">
      <c r="A52" s="1164">
        <f>'[2]Community Conversations'!$H$11</f>
        <v>0</v>
      </c>
      <c r="B52" s="747">
        <v>3</v>
      </c>
      <c r="C52" s="735"/>
      <c r="D52" s="735"/>
      <c r="E52" s="735"/>
      <c r="F52" s="736"/>
      <c r="G52" s="737"/>
      <c r="H52" s="738"/>
      <c r="I52" s="735"/>
      <c r="J52" s="735"/>
      <c r="K52" s="739"/>
      <c r="L52" s="740"/>
    </row>
  </sheetData>
  <sheetProtection algorithmName="SHA-512" hashValue="cWGhgdGZ6AXCBpXq+wEa6TXSG7c/26C4jTmGNmztkCe3PDwk/ZnSNrNjNU7dYjqZqrCMmbx6Nrg5iq6nBM3eLg==" saltValue="OUuKGz06ZT1etvXRZXTdkA==" spinCount="100000" sheet="1" objects="1" scenarios="1"/>
  <mergeCells count="16">
    <mergeCell ref="C1:G1"/>
    <mergeCell ref="A3:A5"/>
    <mergeCell ref="A7:A9"/>
    <mergeCell ref="A10:A12"/>
    <mergeCell ref="A20:A22"/>
    <mergeCell ref="A24:A26"/>
    <mergeCell ref="A27:A29"/>
    <mergeCell ref="A41:A43"/>
    <mergeCell ref="A13:A15"/>
    <mergeCell ref="A16:A18"/>
    <mergeCell ref="A44:A46"/>
    <mergeCell ref="A47:A49"/>
    <mergeCell ref="A50:A52"/>
    <mergeCell ref="A30:A32"/>
    <mergeCell ref="A33:A35"/>
    <mergeCell ref="A37:A39"/>
  </mergeCell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expression" priority="1" id="{430331B8-1D14-41D0-9D54-7EF530231356}">
            <xm:f>'Action Plan - Problem 1'!$F7="No"</xm:f>
            <x14:dxf>
              <fill>
                <patternFill>
                  <bgColor theme="1"/>
                </patternFill>
              </fill>
            </x14:dxf>
          </x14:cfRule>
          <xm:sqref>G41:H52 K41:K52 G7:H18 K7:K18 G24:H35 K24:K35</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464"/>
  </sheetPr>
  <dimension ref="A1:L52"/>
  <sheetViews>
    <sheetView zoomScale="90" zoomScaleNormal="90" workbookViewId="0">
      <selection activeCell="D7" sqref="D7:D12"/>
    </sheetView>
  </sheetViews>
  <sheetFormatPr defaultRowHeight="12.75"/>
  <cols>
    <col min="1" max="1" width="29.28515625" bestFit="1" customWidth="1"/>
    <col min="2" max="2" width="3" bestFit="1" customWidth="1"/>
    <col min="3" max="7" width="28.7109375" customWidth="1"/>
    <col min="8" max="8" width="16.7109375" customWidth="1"/>
    <col min="9" max="12" width="28.7109375" customWidth="1"/>
    <col min="13" max="13" width="16.5703125" customWidth="1"/>
  </cols>
  <sheetData>
    <row r="1" spans="1:12" s="725" customFormat="1" ht="16.5" thickBot="1">
      <c r="A1" s="724" t="s">
        <v>596</v>
      </c>
      <c r="B1" s="741"/>
      <c r="C1" s="1165">
        <f>'Community Conversations'!$A$57</f>
        <v>0</v>
      </c>
      <c r="D1" s="1166"/>
      <c r="E1" s="1166"/>
      <c r="F1" s="1166"/>
      <c r="G1" s="1166"/>
      <c r="H1" s="742"/>
      <c r="I1" s="742"/>
      <c r="J1" s="742"/>
      <c r="K1" s="742"/>
      <c r="L1" s="742"/>
    </row>
    <row r="2" spans="1:12" ht="45.75" thickBot="1">
      <c r="A2" s="699" t="s">
        <v>616</v>
      </c>
      <c r="B2" s="700"/>
      <c r="C2" s="701" t="s">
        <v>597</v>
      </c>
      <c r="D2" s="701" t="s">
        <v>598</v>
      </c>
      <c r="E2" s="701" t="s">
        <v>599</v>
      </c>
      <c r="F2" s="702" t="s">
        <v>600</v>
      </c>
      <c r="G2" s="702" t="s">
        <v>601</v>
      </c>
      <c r="H2" s="703" t="s">
        <v>602</v>
      </c>
      <c r="I2" s="749" t="s">
        <v>622</v>
      </c>
      <c r="J2" s="750" t="s">
        <v>623</v>
      </c>
      <c r="K2" s="749" t="s">
        <v>603</v>
      </c>
      <c r="L2" s="744" t="s">
        <v>604</v>
      </c>
    </row>
    <row r="3" spans="1:12">
      <c r="A3" s="1167">
        <f>'Community Conversations'!$A$59</f>
        <v>0</v>
      </c>
      <c r="B3" s="704">
        <v>1</v>
      </c>
      <c r="C3" s="705"/>
      <c r="D3" s="705"/>
      <c r="E3" s="705"/>
      <c r="F3" s="706"/>
      <c r="G3" s="705"/>
      <c r="H3" s="705"/>
      <c r="I3" s="705"/>
      <c r="J3" s="705"/>
      <c r="K3" s="705"/>
      <c r="L3" s="745"/>
    </row>
    <row r="4" spans="1:12">
      <c r="A4" s="1168" t="str">
        <f>'[2]Community Conversations'!$A$5</f>
        <v>Perceived Availability of Drugs</v>
      </c>
      <c r="B4" s="704">
        <v>2</v>
      </c>
      <c r="C4" s="705"/>
      <c r="D4" s="705"/>
      <c r="E4" s="705"/>
      <c r="F4" s="705"/>
      <c r="G4" s="705"/>
      <c r="H4" s="705"/>
      <c r="I4" s="705"/>
      <c r="J4" s="705"/>
      <c r="K4" s="705"/>
      <c r="L4" s="745"/>
    </row>
    <row r="5" spans="1:12" ht="13.5" thickBot="1">
      <c r="A5" s="1168" t="str">
        <f>'[2]Community Conversations'!$A$5</f>
        <v>Perceived Availability of Drugs</v>
      </c>
      <c r="B5" s="704">
        <v>3</v>
      </c>
      <c r="C5" s="705"/>
      <c r="D5" s="705"/>
      <c r="E5" s="705"/>
      <c r="F5" s="705"/>
      <c r="G5" s="705"/>
      <c r="H5" s="705"/>
      <c r="I5" s="705"/>
      <c r="J5" s="705"/>
      <c r="K5" s="705"/>
      <c r="L5" s="745"/>
    </row>
    <row r="6" spans="1:12" s="709" customFormat="1" ht="30.75" customHeight="1" thickBot="1">
      <c r="A6" s="707" t="s">
        <v>605</v>
      </c>
      <c r="B6" s="708"/>
      <c r="C6" s="701" t="s">
        <v>597</v>
      </c>
      <c r="D6" s="701" t="s">
        <v>598</v>
      </c>
      <c r="E6" s="701" t="s">
        <v>599</v>
      </c>
      <c r="F6" s="702" t="s">
        <v>600</v>
      </c>
      <c r="G6" s="702" t="s">
        <v>601</v>
      </c>
      <c r="H6" s="703" t="s">
        <v>602</v>
      </c>
      <c r="I6" s="749" t="s">
        <v>622</v>
      </c>
      <c r="J6" s="750" t="s">
        <v>623</v>
      </c>
      <c r="K6" s="749" t="s">
        <v>603</v>
      </c>
      <c r="L6" s="744" t="s">
        <v>604</v>
      </c>
    </row>
    <row r="7" spans="1:12">
      <c r="A7" s="1162">
        <f>'Community Conversations'!$H$59</f>
        <v>0</v>
      </c>
      <c r="B7" s="710">
        <v>1</v>
      </c>
      <c r="C7" s="711"/>
      <c r="D7" s="711"/>
      <c r="E7" s="711"/>
      <c r="F7" s="711"/>
      <c r="G7" s="712"/>
      <c r="H7" s="713"/>
      <c r="I7" s="705"/>
      <c r="J7" s="705"/>
      <c r="K7" s="711"/>
      <c r="L7" s="714"/>
    </row>
    <row r="8" spans="1:12">
      <c r="A8" s="1163"/>
      <c r="B8" s="710">
        <v>2</v>
      </c>
      <c r="C8" s="705"/>
      <c r="D8" s="705"/>
      <c r="E8" s="705"/>
      <c r="F8" s="715"/>
      <c r="G8" s="716"/>
      <c r="H8" s="717"/>
      <c r="I8" s="705"/>
      <c r="J8" s="705"/>
      <c r="K8" s="705"/>
      <c r="L8" s="718"/>
    </row>
    <row r="9" spans="1:12" ht="13.5" thickBot="1">
      <c r="A9" s="1164"/>
      <c r="B9" s="710">
        <v>3</v>
      </c>
      <c r="C9" s="705"/>
      <c r="D9" s="705"/>
      <c r="E9" s="705"/>
      <c r="F9" s="715"/>
      <c r="G9" s="716"/>
      <c r="H9" s="717"/>
      <c r="I9" s="705"/>
      <c r="J9" s="705"/>
      <c r="K9" s="705"/>
      <c r="L9" s="718"/>
    </row>
    <row r="10" spans="1:12">
      <c r="A10" s="1162">
        <f>'Community Conversations'!$H$61</f>
        <v>0</v>
      </c>
      <c r="B10" s="710">
        <v>1</v>
      </c>
      <c r="C10" s="715"/>
      <c r="D10" s="715"/>
      <c r="E10" s="715"/>
      <c r="F10" s="715"/>
      <c r="G10" s="719"/>
      <c r="H10" s="720"/>
      <c r="I10" s="705"/>
      <c r="J10" s="705"/>
      <c r="K10" s="715"/>
      <c r="L10" s="721"/>
    </row>
    <row r="11" spans="1:12">
      <c r="A11" s="1163">
        <f>'[2]Community Conversations'!$H$7</f>
        <v>0</v>
      </c>
      <c r="B11" s="710">
        <v>2</v>
      </c>
      <c r="C11" s="705"/>
      <c r="D11" s="705"/>
      <c r="E11" s="705"/>
      <c r="F11" s="715"/>
      <c r="G11" s="716"/>
      <c r="H11" s="717"/>
      <c r="I11" s="706"/>
      <c r="J11" s="706"/>
      <c r="K11" s="705"/>
      <c r="L11" s="718"/>
    </row>
    <row r="12" spans="1:12" ht="13.5" thickBot="1">
      <c r="A12" s="1164">
        <f>'[2]Community Conversations'!$H$7</f>
        <v>0</v>
      </c>
      <c r="B12" s="710">
        <v>3</v>
      </c>
      <c r="C12" s="705"/>
      <c r="D12" s="705"/>
      <c r="E12" s="705"/>
      <c r="F12" s="715"/>
      <c r="G12" s="716"/>
      <c r="H12" s="717"/>
      <c r="I12" s="705"/>
      <c r="J12" s="705"/>
      <c r="K12" s="705"/>
      <c r="L12" s="718"/>
    </row>
    <row r="13" spans="1:12">
      <c r="A13" s="1162">
        <f>'Community Conversations'!$H$63</f>
        <v>0</v>
      </c>
      <c r="B13" s="710">
        <v>1</v>
      </c>
      <c r="C13" s="715"/>
      <c r="D13" s="715"/>
      <c r="E13" s="715"/>
      <c r="F13" s="715"/>
      <c r="G13" s="719"/>
      <c r="H13" s="720"/>
      <c r="I13" s="705"/>
      <c r="J13" s="705"/>
      <c r="K13" s="715"/>
      <c r="L13" s="721"/>
    </row>
    <row r="14" spans="1:12">
      <c r="A14" s="1163">
        <f>'[2]Community Conversations'!$H$9</f>
        <v>0</v>
      </c>
      <c r="B14" s="710">
        <v>2</v>
      </c>
      <c r="C14" s="705"/>
      <c r="D14" s="705"/>
      <c r="E14" s="705"/>
      <c r="F14" s="715"/>
      <c r="G14" s="716"/>
      <c r="H14" s="717"/>
      <c r="I14" s="706"/>
      <c r="J14" s="706"/>
      <c r="K14" s="705"/>
      <c r="L14" s="718"/>
    </row>
    <row r="15" spans="1:12" ht="13.5" thickBot="1">
      <c r="A15" s="1164">
        <f>'[2]Community Conversations'!$H$9</f>
        <v>0</v>
      </c>
      <c r="B15" s="710">
        <v>3</v>
      </c>
      <c r="C15" s="705"/>
      <c r="D15" s="705"/>
      <c r="E15" s="705"/>
      <c r="F15" s="715"/>
      <c r="G15" s="716"/>
      <c r="H15" s="717"/>
      <c r="I15" s="705"/>
      <c r="J15" s="705"/>
      <c r="K15" s="705"/>
      <c r="L15" s="718"/>
    </row>
    <row r="16" spans="1:12">
      <c r="A16" s="1162">
        <f>'Community Conversations'!$H$1165</f>
        <v>0</v>
      </c>
      <c r="B16" s="710">
        <v>1</v>
      </c>
      <c r="C16" s="715"/>
      <c r="D16" s="715"/>
      <c r="E16" s="715"/>
      <c r="F16" s="715"/>
      <c r="G16" s="719"/>
      <c r="H16" s="720"/>
      <c r="I16" s="705"/>
      <c r="J16" s="705"/>
      <c r="K16" s="715"/>
      <c r="L16" s="721"/>
    </row>
    <row r="17" spans="1:12">
      <c r="A17" s="1163">
        <f>'[2]Community Conversations'!$H$11</f>
        <v>0</v>
      </c>
      <c r="B17" s="710">
        <v>2</v>
      </c>
      <c r="C17" s="705"/>
      <c r="D17" s="705"/>
      <c r="E17" s="705"/>
      <c r="F17" s="715"/>
      <c r="G17" s="716"/>
      <c r="H17" s="717"/>
      <c r="I17" s="706"/>
      <c r="J17" s="706"/>
      <c r="K17" s="705"/>
      <c r="L17" s="718"/>
    </row>
    <row r="18" spans="1:12" ht="13.5" thickBot="1">
      <c r="A18" s="1164">
        <f>'[2]Community Conversations'!$H$11</f>
        <v>0</v>
      </c>
      <c r="B18" s="710">
        <v>3</v>
      </c>
      <c r="C18" s="735"/>
      <c r="D18" s="735"/>
      <c r="E18" s="735"/>
      <c r="F18" s="736"/>
      <c r="G18" s="737"/>
      <c r="H18" s="738"/>
      <c r="I18" s="705"/>
      <c r="J18" s="705"/>
      <c r="K18" s="739"/>
      <c r="L18" s="740"/>
    </row>
    <row r="19" spans="1:12" ht="45.75" thickBot="1">
      <c r="A19" s="699" t="s">
        <v>616</v>
      </c>
      <c r="B19" s="700"/>
      <c r="C19" s="701" t="s">
        <v>597</v>
      </c>
      <c r="D19" s="701" t="s">
        <v>598</v>
      </c>
      <c r="E19" s="701" t="s">
        <v>599</v>
      </c>
      <c r="F19" s="702" t="s">
        <v>600</v>
      </c>
      <c r="G19" s="702" t="s">
        <v>601</v>
      </c>
      <c r="H19" s="703" t="s">
        <v>602</v>
      </c>
      <c r="I19" s="749" t="s">
        <v>622</v>
      </c>
      <c r="J19" s="750" t="s">
        <v>623</v>
      </c>
      <c r="K19" s="749" t="s">
        <v>603</v>
      </c>
      <c r="L19" s="744" t="s">
        <v>604</v>
      </c>
    </row>
    <row r="20" spans="1:12">
      <c r="A20" s="1167">
        <f>'Community Conversations'!$A$67</f>
        <v>0</v>
      </c>
      <c r="B20" s="704">
        <v>1</v>
      </c>
      <c r="C20" s="705"/>
      <c r="D20" s="705"/>
      <c r="E20" s="705"/>
      <c r="F20" s="705"/>
      <c r="G20" s="705"/>
      <c r="H20" s="705"/>
      <c r="I20" s="705"/>
      <c r="J20" s="705"/>
      <c r="K20" s="705"/>
      <c r="L20" s="745"/>
    </row>
    <row r="21" spans="1:12">
      <c r="A21" s="1168" t="str">
        <f>'[2]Community Conversations'!$A$13</f>
        <v>Laws and Norms Favorable to Drug Use</v>
      </c>
      <c r="B21" s="704">
        <v>2</v>
      </c>
      <c r="C21" s="706"/>
      <c r="D21" s="706"/>
      <c r="E21" s="706"/>
      <c r="F21" s="706"/>
      <c r="G21" s="706"/>
      <c r="H21" s="706"/>
      <c r="I21" s="706"/>
      <c r="J21" s="706"/>
      <c r="K21" s="706"/>
      <c r="L21" s="746"/>
    </row>
    <row r="22" spans="1:12" ht="13.5" thickBot="1">
      <c r="A22" s="1168" t="str">
        <f>'[2]Community Conversations'!$A$13</f>
        <v>Laws and Norms Favorable to Drug Use</v>
      </c>
      <c r="B22" s="704">
        <v>3</v>
      </c>
      <c r="C22" s="705"/>
      <c r="D22" s="705"/>
      <c r="E22" s="705"/>
      <c r="F22" s="705"/>
      <c r="G22" s="705"/>
      <c r="H22" s="705"/>
      <c r="I22" s="705"/>
      <c r="J22" s="705"/>
      <c r="K22" s="705"/>
      <c r="L22" s="745"/>
    </row>
    <row r="23" spans="1:12" s="709" customFormat="1" ht="30.75" customHeight="1" thickBot="1">
      <c r="A23" s="707" t="s">
        <v>605</v>
      </c>
      <c r="B23" s="708"/>
      <c r="C23" s="701" t="s">
        <v>597</v>
      </c>
      <c r="D23" s="701" t="s">
        <v>598</v>
      </c>
      <c r="E23" s="701" t="s">
        <v>599</v>
      </c>
      <c r="F23" s="702" t="s">
        <v>600</v>
      </c>
      <c r="G23" s="702" t="s">
        <v>601</v>
      </c>
      <c r="H23" s="703" t="s">
        <v>602</v>
      </c>
      <c r="I23" s="749" t="s">
        <v>622</v>
      </c>
      <c r="J23" s="750" t="s">
        <v>623</v>
      </c>
      <c r="K23" s="749" t="s">
        <v>603</v>
      </c>
      <c r="L23" s="744" t="s">
        <v>604</v>
      </c>
    </row>
    <row r="24" spans="1:12">
      <c r="A24" s="1162">
        <f>'Community Conversations'!$H$67</f>
        <v>0</v>
      </c>
      <c r="B24" s="710">
        <v>1</v>
      </c>
      <c r="C24" s="711"/>
      <c r="D24" s="711"/>
      <c r="E24" s="711"/>
      <c r="F24" s="711"/>
      <c r="G24" s="712"/>
      <c r="H24" s="713"/>
      <c r="I24" s="705"/>
      <c r="J24" s="705"/>
      <c r="K24" s="711"/>
      <c r="L24" s="714"/>
    </row>
    <row r="25" spans="1:12">
      <c r="A25" s="1163"/>
      <c r="B25" s="710">
        <v>2</v>
      </c>
      <c r="C25" s="705"/>
      <c r="D25" s="705"/>
      <c r="E25" s="705"/>
      <c r="F25" s="715"/>
      <c r="G25" s="716"/>
      <c r="H25" s="717"/>
      <c r="I25" s="705"/>
      <c r="J25" s="705"/>
      <c r="K25" s="705"/>
      <c r="L25" s="718"/>
    </row>
    <row r="26" spans="1:12" ht="13.5" thickBot="1">
      <c r="A26" s="1164"/>
      <c r="B26" s="710">
        <v>3</v>
      </c>
      <c r="C26" s="705"/>
      <c r="D26" s="705"/>
      <c r="E26" s="705"/>
      <c r="F26" s="715"/>
      <c r="G26" s="716"/>
      <c r="H26" s="717"/>
      <c r="I26" s="705"/>
      <c r="J26" s="705"/>
      <c r="K26" s="705"/>
      <c r="L26" s="718"/>
    </row>
    <row r="27" spans="1:12">
      <c r="A27" s="1162">
        <f>'Community Conversations'!$H$69</f>
        <v>0</v>
      </c>
      <c r="B27" s="710">
        <v>1</v>
      </c>
      <c r="C27" s="715"/>
      <c r="D27" s="715"/>
      <c r="E27" s="715"/>
      <c r="F27" s="715"/>
      <c r="G27" s="719"/>
      <c r="H27" s="720"/>
      <c r="I27" s="705"/>
      <c r="J27" s="705"/>
      <c r="K27" s="715"/>
      <c r="L27" s="721"/>
    </row>
    <row r="28" spans="1:12">
      <c r="A28" s="1163">
        <f>'[2]Community Conversations'!$H$7</f>
        <v>0</v>
      </c>
      <c r="B28" s="710">
        <v>2</v>
      </c>
      <c r="C28" s="705"/>
      <c r="D28" s="705"/>
      <c r="E28" s="705"/>
      <c r="F28" s="715"/>
      <c r="G28" s="716"/>
      <c r="H28" s="717"/>
      <c r="I28" s="706"/>
      <c r="J28" s="706"/>
      <c r="K28" s="705"/>
      <c r="L28" s="718"/>
    </row>
    <row r="29" spans="1:12" ht="13.5" thickBot="1">
      <c r="A29" s="1164">
        <f>'[2]Community Conversations'!$H$7</f>
        <v>0</v>
      </c>
      <c r="B29" s="710">
        <v>3</v>
      </c>
      <c r="C29" s="705"/>
      <c r="D29" s="705"/>
      <c r="E29" s="705"/>
      <c r="F29" s="715"/>
      <c r="G29" s="716"/>
      <c r="H29" s="717"/>
      <c r="I29" s="705"/>
      <c r="J29" s="705"/>
      <c r="K29" s="705"/>
      <c r="L29" s="718"/>
    </row>
    <row r="30" spans="1:12">
      <c r="A30" s="1162">
        <f>'Community Conversations'!$H$71</f>
        <v>0</v>
      </c>
      <c r="B30" s="710">
        <v>1</v>
      </c>
      <c r="C30" s="715"/>
      <c r="D30" s="715"/>
      <c r="E30" s="715"/>
      <c r="F30" s="715"/>
      <c r="G30" s="719"/>
      <c r="H30" s="720"/>
      <c r="I30" s="705"/>
      <c r="J30" s="705"/>
      <c r="K30" s="715"/>
      <c r="L30" s="721"/>
    </row>
    <row r="31" spans="1:12">
      <c r="A31" s="1163">
        <f>'[2]Community Conversations'!$H$9</f>
        <v>0</v>
      </c>
      <c r="B31" s="710">
        <v>2</v>
      </c>
      <c r="C31" s="705"/>
      <c r="D31" s="705"/>
      <c r="E31" s="705"/>
      <c r="F31" s="715"/>
      <c r="G31" s="716"/>
      <c r="H31" s="717"/>
      <c r="I31" s="706"/>
      <c r="J31" s="706"/>
      <c r="K31" s="705"/>
      <c r="L31" s="718"/>
    </row>
    <row r="32" spans="1:12" ht="13.5" thickBot="1">
      <c r="A32" s="1164">
        <f>'[2]Community Conversations'!$H$9</f>
        <v>0</v>
      </c>
      <c r="B32" s="710">
        <v>3</v>
      </c>
      <c r="C32" s="705"/>
      <c r="D32" s="705"/>
      <c r="E32" s="705"/>
      <c r="F32" s="715"/>
      <c r="G32" s="716"/>
      <c r="H32" s="717"/>
      <c r="I32" s="705"/>
      <c r="J32" s="705"/>
      <c r="K32" s="705"/>
      <c r="L32" s="718"/>
    </row>
    <row r="33" spans="1:12">
      <c r="A33" s="1162">
        <f>'Community Conversations'!$H$73</f>
        <v>0</v>
      </c>
      <c r="B33" s="710">
        <v>1</v>
      </c>
      <c r="C33" s="715"/>
      <c r="D33" s="715"/>
      <c r="E33" s="715"/>
      <c r="F33" s="715"/>
      <c r="G33" s="719"/>
      <c r="H33" s="720"/>
      <c r="I33" s="705"/>
      <c r="J33" s="705"/>
      <c r="K33" s="715"/>
      <c r="L33" s="721"/>
    </row>
    <row r="34" spans="1:12">
      <c r="A34" s="1163">
        <f>'[2]Community Conversations'!$H$11</f>
        <v>0</v>
      </c>
      <c r="B34" s="710">
        <v>2</v>
      </c>
      <c r="C34" s="705"/>
      <c r="D34" s="705"/>
      <c r="E34" s="705"/>
      <c r="F34" s="715"/>
      <c r="G34" s="716"/>
      <c r="H34" s="717"/>
      <c r="I34" s="706"/>
      <c r="J34" s="706"/>
      <c r="K34" s="705"/>
      <c r="L34" s="718"/>
    </row>
    <row r="35" spans="1:12" ht="13.5" thickBot="1">
      <c r="A35" s="1164">
        <f>'[2]Community Conversations'!$H$11</f>
        <v>0</v>
      </c>
      <c r="B35" s="710">
        <v>3</v>
      </c>
      <c r="C35" s="735"/>
      <c r="D35" s="735"/>
      <c r="E35" s="735"/>
      <c r="F35" s="736"/>
      <c r="G35" s="737"/>
      <c r="H35" s="738"/>
      <c r="I35" s="705"/>
      <c r="J35" s="705"/>
      <c r="K35" s="739"/>
      <c r="L35" s="740"/>
    </row>
    <row r="36" spans="1:12" ht="45.75" thickBot="1">
      <c r="A36" s="699" t="s">
        <v>616</v>
      </c>
      <c r="B36" s="700"/>
      <c r="C36" s="701" t="s">
        <v>597</v>
      </c>
      <c r="D36" s="701" t="s">
        <v>598</v>
      </c>
      <c r="E36" s="701" t="s">
        <v>599</v>
      </c>
      <c r="F36" s="702" t="s">
        <v>600</v>
      </c>
      <c r="G36" s="702" t="s">
        <v>601</v>
      </c>
      <c r="H36" s="703" t="s">
        <v>602</v>
      </c>
      <c r="I36" s="749" t="s">
        <v>622</v>
      </c>
      <c r="J36" s="750" t="s">
        <v>623</v>
      </c>
      <c r="K36" s="749" t="s">
        <v>603</v>
      </c>
      <c r="L36" s="744" t="s">
        <v>604</v>
      </c>
    </row>
    <row r="37" spans="1:12">
      <c r="A37" s="1167">
        <f>'Community Conversations'!$A$75</f>
        <v>0</v>
      </c>
      <c r="B37" s="704">
        <v>1</v>
      </c>
      <c r="C37" s="705"/>
      <c r="D37" s="705"/>
      <c r="E37" s="705"/>
      <c r="F37" s="705"/>
      <c r="G37" s="705"/>
      <c r="H37" s="705"/>
      <c r="I37" s="705"/>
      <c r="J37" s="705"/>
      <c r="K37" s="705"/>
      <c r="L37" s="745"/>
    </row>
    <row r="38" spans="1:12">
      <c r="A38" s="1168" t="str">
        <f>'[2]Community Conversations'!$A$21</f>
        <v>Parental Attitudes Favorable to Drug Use</v>
      </c>
      <c r="B38" s="704">
        <v>2</v>
      </c>
      <c r="C38" s="706"/>
      <c r="D38" s="706"/>
      <c r="E38" s="706"/>
      <c r="F38" s="706"/>
      <c r="G38" s="706"/>
      <c r="H38" s="706"/>
      <c r="I38" s="706"/>
      <c r="J38" s="706"/>
      <c r="K38" s="706"/>
      <c r="L38" s="746"/>
    </row>
    <row r="39" spans="1:12" ht="13.5" thickBot="1">
      <c r="A39" s="1168" t="str">
        <f>'[2]Community Conversations'!$A$21</f>
        <v>Parental Attitudes Favorable to Drug Use</v>
      </c>
      <c r="B39" s="704">
        <v>3</v>
      </c>
      <c r="C39" s="705"/>
      <c r="D39" s="705"/>
      <c r="E39" s="705"/>
      <c r="F39" s="705"/>
      <c r="G39" s="705"/>
      <c r="H39" s="705"/>
      <c r="I39" s="705"/>
      <c r="J39" s="705"/>
      <c r="K39" s="705"/>
      <c r="L39" s="745"/>
    </row>
    <row r="40" spans="1:12" s="709" customFormat="1" ht="30.75" customHeight="1" thickBot="1">
      <c r="A40" s="707" t="s">
        <v>605</v>
      </c>
      <c r="B40" s="708"/>
      <c r="C40" s="701" t="s">
        <v>597</v>
      </c>
      <c r="D40" s="701" t="s">
        <v>598</v>
      </c>
      <c r="E40" s="701" t="s">
        <v>599</v>
      </c>
      <c r="F40" s="702" t="s">
        <v>600</v>
      </c>
      <c r="G40" s="702" t="s">
        <v>601</v>
      </c>
      <c r="H40" s="703" t="s">
        <v>602</v>
      </c>
      <c r="I40" s="749" t="s">
        <v>622</v>
      </c>
      <c r="J40" s="750" t="s">
        <v>623</v>
      </c>
      <c r="K40" s="749" t="s">
        <v>603</v>
      </c>
      <c r="L40" s="744" t="s">
        <v>604</v>
      </c>
    </row>
    <row r="41" spans="1:12">
      <c r="A41" s="1162">
        <f>'Community Conversations'!$H$75</f>
        <v>0</v>
      </c>
      <c r="B41" s="710">
        <v>1</v>
      </c>
      <c r="C41" s="711"/>
      <c r="D41" s="711"/>
      <c r="E41" s="711"/>
      <c r="F41" s="711"/>
      <c r="G41" s="712"/>
      <c r="H41" s="713"/>
      <c r="I41" s="705"/>
      <c r="J41" s="705"/>
      <c r="K41" s="711"/>
      <c r="L41" s="714"/>
    </row>
    <row r="42" spans="1:12">
      <c r="A42" s="1163"/>
      <c r="B42" s="710">
        <v>2</v>
      </c>
      <c r="C42" s="705"/>
      <c r="D42" s="705"/>
      <c r="E42" s="705"/>
      <c r="F42" s="715"/>
      <c r="G42" s="716"/>
      <c r="H42" s="717"/>
      <c r="I42" s="705"/>
      <c r="J42" s="705"/>
      <c r="K42" s="705"/>
      <c r="L42" s="718"/>
    </row>
    <row r="43" spans="1:12" ht="13.5" thickBot="1">
      <c r="A43" s="1164"/>
      <c r="B43" s="710">
        <v>3</v>
      </c>
      <c r="C43" s="705"/>
      <c r="D43" s="705"/>
      <c r="E43" s="705"/>
      <c r="F43" s="715"/>
      <c r="G43" s="716"/>
      <c r="H43" s="717"/>
      <c r="I43" s="705"/>
      <c r="J43" s="705"/>
      <c r="K43" s="705"/>
      <c r="L43" s="718"/>
    </row>
    <row r="44" spans="1:12">
      <c r="A44" s="1162">
        <f>'Community Conversations'!$H$77</f>
        <v>0</v>
      </c>
      <c r="B44" s="710">
        <v>1</v>
      </c>
      <c r="C44" s="715"/>
      <c r="D44" s="715"/>
      <c r="E44" s="715"/>
      <c r="F44" s="715"/>
      <c r="G44" s="719"/>
      <c r="H44" s="720"/>
      <c r="I44" s="705"/>
      <c r="J44" s="705"/>
      <c r="K44" s="715"/>
      <c r="L44" s="721"/>
    </row>
    <row r="45" spans="1:12">
      <c r="A45" s="1163">
        <f>'[2]Community Conversations'!$H$7</f>
        <v>0</v>
      </c>
      <c r="B45" s="710">
        <v>2</v>
      </c>
      <c r="C45" s="705"/>
      <c r="D45" s="705"/>
      <c r="E45" s="705"/>
      <c r="F45" s="715"/>
      <c r="G45" s="716"/>
      <c r="H45" s="717"/>
      <c r="I45" s="706"/>
      <c r="J45" s="706"/>
      <c r="K45" s="705"/>
      <c r="L45" s="718"/>
    </row>
    <row r="46" spans="1:12" ht="13.5" thickBot="1">
      <c r="A46" s="1164">
        <f>'[2]Community Conversations'!$H$7</f>
        <v>0</v>
      </c>
      <c r="B46" s="710">
        <v>3</v>
      </c>
      <c r="C46" s="705"/>
      <c r="D46" s="705"/>
      <c r="E46" s="705"/>
      <c r="F46" s="715"/>
      <c r="G46" s="716"/>
      <c r="H46" s="717"/>
      <c r="I46" s="705"/>
      <c r="J46" s="705"/>
      <c r="K46" s="705"/>
      <c r="L46" s="718"/>
    </row>
    <row r="47" spans="1:12">
      <c r="A47" s="1162">
        <f>'Community Conversations'!$H$79</f>
        <v>0</v>
      </c>
      <c r="B47" s="710">
        <v>1</v>
      </c>
      <c r="C47" s="715"/>
      <c r="D47" s="715"/>
      <c r="E47" s="715"/>
      <c r="F47" s="715"/>
      <c r="G47" s="719"/>
      <c r="H47" s="720"/>
      <c r="I47" s="705"/>
      <c r="J47" s="705"/>
      <c r="K47" s="715"/>
      <c r="L47" s="721"/>
    </row>
    <row r="48" spans="1:12">
      <c r="A48" s="1163">
        <f>'[2]Community Conversations'!$H$9</f>
        <v>0</v>
      </c>
      <c r="B48" s="710">
        <v>2</v>
      </c>
      <c r="C48" s="705"/>
      <c r="D48" s="705"/>
      <c r="E48" s="705"/>
      <c r="F48" s="715"/>
      <c r="G48" s="716"/>
      <c r="H48" s="717"/>
      <c r="I48" s="706"/>
      <c r="J48" s="706"/>
      <c r="K48" s="705"/>
      <c r="L48" s="718"/>
    </row>
    <row r="49" spans="1:12" ht="13.5" thickBot="1">
      <c r="A49" s="1164">
        <f>'[2]Community Conversations'!$H$9</f>
        <v>0</v>
      </c>
      <c r="B49" s="710">
        <v>3</v>
      </c>
      <c r="C49" s="705"/>
      <c r="D49" s="705"/>
      <c r="E49" s="705"/>
      <c r="F49" s="715"/>
      <c r="G49" s="716"/>
      <c r="H49" s="717"/>
      <c r="I49" s="705"/>
      <c r="J49" s="705"/>
      <c r="K49" s="705"/>
      <c r="L49" s="718"/>
    </row>
    <row r="50" spans="1:12">
      <c r="A50" s="1162">
        <f>'Community Conversations'!$H$81</f>
        <v>0</v>
      </c>
      <c r="B50" s="710">
        <v>1</v>
      </c>
      <c r="C50" s="715"/>
      <c r="D50" s="715"/>
      <c r="E50" s="715"/>
      <c r="F50" s="715"/>
      <c r="G50" s="719"/>
      <c r="H50" s="720"/>
      <c r="I50" s="705"/>
      <c r="J50" s="705"/>
      <c r="K50" s="715"/>
      <c r="L50" s="721"/>
    </row>
    <row r="51" spans="1:12">
      <c r="A51" s="1163">
        <f>'[2]Community Conversations'!$H$11</f>
        <v>0</v>
      </c>
      <c r="B51" s="710">
        <v>2</v>
      </c>
      <c r="C51" s="705"/>
      <c r="D51" s="705"/>
      <c r="E51" s="705"/>
      <c r="F51" s="715"/>
      <c r="G51" s="716"/>
      <c r="H51" s="717"/>
      <c r="I51" s="706"/>
      <c r="J51" s="706"/>
      <c r="K51" s="705"/>
      <c r="L51" s="718"/>
    </row>
    <row r="52" spans="1:12" ht="13.5" thickBot="1">
      <c r="A52" s="1164">
        <f>'[2]Community Conversations'!$H$11</f>
        <v>0</v>
      </c>
      <c r="B52" s="747">
        <v>3</v>
      </c>
      <c r="C52" s="735"/>
      <c r="D52" s="735"/>
      <c r="E52" s="735"/>
      <c r="F52" s="736"/>
      <c r="G52" s="737"/>
      <c r="H52" s="738"/>
      <c r="I52" s="735"/>
      <c r="J52" s="735"/>
      <c r="K52" s="739"/>
      <c r="L52" s="740"/>
    </row>
  </sheetData>
  <sheetProtection algorithmName="SHA-512" hashValue="sh44kGVIVtB6AOmrA0SdCtAKdreJud+GrOZTxZoN7g0PKuuOpWJNY7r6kqIsih7pyMfnlqgQ7FjmRTwsZULllA==" saltValue="8oKiylg4F9UTPsvSG66NdQ==" spinCount="100000" sheet="1" objects="1" scenarios="1"/>
  <mergeCells count="16">
    <mergeCell ref="C1:G1"/>
    <mergeCell ref="A3:A5"/>
    <mergeCell ref="A7:A9"/>
    <mergeCell ref="A10:A12"/>
    <mergeCell ref="A20:A22"/>
    <mergeCell ref="A24:A26"/>
    <mergeCell ref="A27:A29"/>
    <mergeCell ref="A41:A43"/>
    <mergeCell ref="A13:A15"/>
    <mergeCell ref="A16:A18"/>
    <mergeCell ref="A44:A46"/>
    <mergeCell ref="A47:A49"/>
    <mergeCell ref="A50:A52"/>
    <mergeCell ref="A30:A32"/>
    <mergeCell ref="A33:A35"/>
    <mergeCell ref="A37:A39"/>
  </mergeCell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expression" priority="1" id="{6F3C574D-1413-46CC-824A-8395FEF34ABA}">
            <xm:f>'Action Plan - Problem 1'!$F7="No"</xm:f>
            <x14:dxf>
              <fill>
                <patternFill>
                  <bgColor theme="1"/>
                </patternFill>
              </fill>
            </x14:dxf>
          </x14:cfRule>
          <xm:sqref>G41:H52 K41:K52 G7:H18 K7:K18 G24:H35 K24:K35</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464"/>
  </sheetPr>
  <dimension ref="A1:L52"/>
  <sheetViews>
    <sheetView zoomScaleNormal="100" workbookViewId="0">
      <selection activeCell="D7" sqref="D7:D12"/>
    </sheetView>
  </sheetViews>
  <sheetFormatPr defaultRowHeight="12.75"/>
  <cols>
    <col min="1" max="1" width="29.28515625" bestFit="1" customWidth="1"/>
    <col min="2" max="2" width="3" bestFit="1" customWidth="1"/>
    <col min="3" max="7" width="28.7109375" customWidth="1"/>
    <col min="8" max="8" width="16.7109375" customWidth="1"/>
    <col min="9" max="12" width="28.7109375" customWidth="1"/>
    <col min="13" max="13" width="16.5703125" customWidth="1"/>
  </cols>
  <sheetData>
    <row r="1" spans="1:12" s="725" customFormat="1" ht="16.5" thickBot="1">
      <c r="A1" s="724" t="s">
        <v>606</v>
      </c>
      <c r="B1" s="741"/>
      <c r="C1" s="1165">
        <f>'Community Conversations'!$A$84</f>
        <v>0</v>
      </c>
      <c r="D1" s="1166"/>
      <c r="E1" s="1166"/>
      <c r="F1" s="1166"/>
      <c r="G1" s="1166"/>
      <c r="H1" s="742"/>
      <c r="I1" s="742"/>
      <c r="J1" s="742"/>
      <c r="K1" s="742"/>
      <c r="L1" s="742"/>
    </row>
    <row r="2" spans="1:12" ht="45.75" thickBot="1">
      <c r="A2" s="699" t="s">
        <v>616</v>
      </c>
      <c r="B2" s="700"/>
      <c r="C2" s="701" t="s">
        <v>597</v>
      </c>
      <c r="D2" s="701" t="s">
        <v>598</v>
      </c>
      <c r="E2" s="701" t="s">
        <v>599</v>
      </c>
      <c r="F2" s="702" t="s">
        <v>600</v>
      </c>
      <c r="G2" s="702" t="s">
        <v>601</v>
      </c>
      <c r="H2" s="703" t="s">
        <v>602</v>
      </c>
      <c r="I2" s="749" t="s">
        <v>622</v>
      </c>
      <c r="J2" s="750" t="s">
        <v>623</v>
      </c>
      <c r="K2" s="749" t="s">
        <v>603</v>
      </c>
      <c r="L2" s="744" t="s">
        <v>604</v>
      </c>
    </row>
    <row r="3" spans="1:12">
      <c r="A3" s="1167">
        <f>'Community Conversations'!$A$86</f>
        <v>0</v>
      </c>
      <c r="B3" s="704">
        <v>1</v>
      </c>
      <c r="C3" s="705"/>
      <c r="D3" s="705"/>
      <c r="E3" s="705"/>
      <c r="F3" s="706"/>
      <c r="G3" s="705"/>
      <c r="H3" s="705"/>
      <c r="I3" s="705"/>
      <c r="J3" s="705"/>
      <c r="K3" s="705"/>
      <c r="L3" s="745"/>
    </row>
    <row r="4" spans="1:12">
      <c r="A4" s="1168" t="str">
        <f>'[2]Community Conversations'!$A$5</f>
        <v>Perceived Availability of Drugs</v>
      </c>
      <c r="B4" s="704">
        <v>2</v>
      </c>
      <c r="C4" s="705"/>
      <c r="D4" s="705"/>
      <c r="E4" s="705"/>
      <c r="F4" s="705"/>
      <c r="G4" s="705"/>
      <c r="H4" s="705"/>
      <c r="I4" s="705"/>
      <c r="J4" s="705"/>
      <c r="K4" s="705"/>
      <c r="L4" s="745"/>
    </row>
    <row r="5" spans="1:12" ht="13.5" thickBot="1">
      <c r="A5" s="1168" t="str">
        <f>'[2]Community Conversations'!$A$5</f>
        <v>Perceived Availability of Drugs</v>
      </c>
      <c r="B5" s="704">
        <v>3</v>
      </c>
      <c r="C5" s="705"/>
      <c r="D5" s="705"/>
      <c r="E5" s="705"/>
      <c r="F5" s="705"/>
      <c r="G5" s="705"/>
      <c r="H5" s="705"/>
      <c r="I5" s="705"/>
      <c r="J5" s="705"/>
      <c r="K5" s="705"/>
      <c r="L5" s="745"/>
    </row>
    <row r="6" spans="1:12" s="709" customFormat="1" ht="30.75" customHeight="1" thickBot="1">
      <c r="A6" s="707" t="s">
        <v>605</v>
      </c>
      <c r="B6" s="708"/>
      <c r="C6" s="701" t="s">
        <v>597</v>
      </c>
      <c r="D6" s="701" t="s">
        <v>598</v>
      </c>
      <c r="E6" s="701" t="s">
        <v>599</v>
      </c>
      <c r="F6" s="702" t="s">
        <v>600</v>
      </c>
      <c r="G6" s="702" t="s">
        <v>601</v>
      </c>
      <c r="H6" s="703" t="s">
        <v>602</v>
      </c>
      <c r="I6" s="749" t="s">
        <v>622</v>
      </c>
      <c r="J6" s="750" t="s">
        <v>623</v>
      </c>
      <c r="K6" s="749" t="s">
        <v>603</v>
      </c>
      <c r="L6" s="744" t="s">
        <v>604</v>
      </c>
    </row>
    <row r="7" spans="1:12">
      <c r="A7" s="1162">
        <f>'Community Conversations'!$H$86</f>
        <v>0</v>
      </c>
      <c r="B7" s="710">
        <v>1</v>
      </c>
      <c r="C7" s="711"/>
      <c r="D7" s="711"/>
      <c r="E7" s="711"/>
      <c r="F7" s="711"/>
      <c r="G7" s="712"/>
      <c r="H7" s="713"/>
      <c r="I7" s="705"/>
      <c r="J7" s="705"/>
      <c r="K7" s="711"/>
      <c r="L7" s="714"/>
    </row>
    <row r="8" spans="1:12">
      <c r="A8" s="1163"/>
      <c r="B8" s="710">
        <v>2</v>
      </c>
      <c r="C8" s="705"/>
      <c r="D8" s="705"/>
      <c r="E8" s="705"/>
      <c r="F8" s="715"/>
      <c r="G8" s="716"/>
      <c r="H8" s="717"/>
      <c r="I8" s="705"/>
      <c r="J8" s="705"/>
      <c r="K8" s="705"/>
      <c r="L8" s="718"/>
    </row>
    <row r="9" spans="1:12" ht="13.5" thickBot="1">
      <c r="A9" s="1164"/>
      <c r="B9" s="710">
        <v>3</v>
      </c>
      <c r="C9" s="705"/>
      <c r="D9" s="705"/>
      <c r="E9" s="705"/>
      <c r="F9" s="715"/>
      <c r="G9" s="716"/>
      <c r="H9" s="717"/>
      <c r="I9" s="705"/>
      <c r="J9" s="705"/>
      <c r="K9" s="705"/>
      <c r="L9" s="718"/>
    </row>
    <row r="10" spans="1:12">
      <c r="A10" s="1162">
        <f>'Community Conversations'!$H$88</f>
        <v>0</v>
      </c>
      <c r="B10" s="710">
        <v>1</v>
      </c>
      <c r="C10" s="715"/>
      <c r="D10" s="715"/>
      <c r="E10" s="715"/>
      <c r="F10" s="715"/>
      <c r="G10" s="719"/>
      <c r="H10" s="720"/>
      <c r="I10" s="705"/>
      <c r="J10" s="705"/>
      <c r="K10" s="715"/>
      <c r="L10" s="721"/>
    </row>
    <row r="11" spans="1:12">
      <c r="A11" s="1163">
        <f>'[2]Community Conversations'!$H$7</f>
        <v>0</v>
      </c>
      <c r="B11" s="710">
        <v>2</v>
      </c>
      <c r="C11" s="705"/>
      <c r="D11" s="705"/>
      <c r="E11" s="705"/>
      <c r="F11" s="715"/>
      <c r="G11" s="716"/>
      <c r="H11" s="717"/>
      <c r="I11" s="706"/>
      <c r="J11" s="706"/>
      <c r="K11" s="705"/>
      <c r="L11" s="718"/>
    </row>
    <row r="12" spans="1:12" ht="13.5" thickBot="1">
      <c r="A12" s="1164">
        <f>'[2]Community Conversations'!$H$7</f>
        <v>0</v>
      </c>
      <c r="B12" s="710">
        <v>3</v>
      </c>
      <c r="C12" s="705"/>
      <c r="D12" s="705"/>
      <c r="E12" s="705"/>
      <c r="F12" s="715"/>
      <c r="G12" s="716"/>
      <c r="H12" s="717"/>
      <c r="I12" s="705"/>
      <c r="J12" s="705"/>
      <c r="K12" s="705"/>
      <c r="L12" s="718"/>
    </row>
    <row r="13" spans="1:12">
      <c r="A13" s="1162">
        <f>'Community Conversations'!$H$90</f>
        <v>0</v>
      </c>
      <c r="B13" s="710">
        <v>1</v>
      </c>
      <c r="C13" s="715"/>
      <c r="D13" s="715"/>
      <c r="E13" s="715"/>
      <c r="F13" s="715"/>
      <c r="G13" s="719"/>
      <c r="H13" s="720"/>
      <c r="I13" s="705"/>
      <c r="J13" s="705"/>
      <c r="K13" s="715"/>
      <c r="L13" s="721"/>
    </row>
    <row r="14" spans="1:12">
      <c r="A14" s="1163">
        <f>'[2]Community Conversations'!$H$9</f>
        <v>0</v>
      </c>
      <c r="B14" s="710">
        <v>2</v>
      </c>
      <c r="C14" s="705"/>
      <c r="D14" s="705"/>
      <c r="E14" s="705"/>
      <c r="F14" s="715"/>
      <c r="G14" s="716"/>
      <c r="H14" s="717"/>
      <c r="I14" s="706"/>
      <c r="J14" s="706"/>
      <c r="K14" s="705"/>
      <c r="L14" s="718"/>
    </row>
    <row r="15" spans="1:12" ht="13.5" thickBot="1">
      <c r="A15" s="1164">
        <f>'[2]Community Conversations'!$H$9</f>
        <v>0</v>
      </c>
      <c r="B15" s="710">
        <v>3</v>
      </c>
      <c r="C15" s="705"/>
      <c r="D15" s="705"/>
      <c r="E15" s="705"/>
      <c r="F15" s="715"/>
      <c r="G15" s="716"/>
      <c r="H15" s="717"/>
      <c r="I15" s="705"/>
      <c r="J15" s="705"/>
      <c r="K15" s="705"/>
      <c r="L15" s="718"/>
    </row>
    <row r="16" spans="1:12">
      <c r="A16" s="1162">
        <f>'Community Conversations'!$H$92</f>
        <v>0</v>
      </c>
      <c r="B16" s="710">
        <v>1</v>
      </c>
      <c r="C16" s="715"/>
      <c r="D16" s="715"/>
      <c r="E16" s="715"/>
      <c r="F16" s="715"/>
      <c r="G16" s="719"/>
      <c r="H16" s="720"/>
      <c r="I16" s="705"/>
      <c r="J16" s="705"/>
      <c r="K16" s="715"/>
      <c r="L16" s="721"/>
    </row>
    <row r="17" spans="1:12">
      <c r="A17" s="1163">
        <f>'[2]Community Conversations'!$H$11</f>
        <v>0</v>
      </c>
      <c r="B17" s="710">
        <v>2</v>
      </c>
      <c r="C17" s="705"/>
      <c r="D17" s="705"/>
      <c r="E17" s="705"/>
      <c r="F17" s="715"/>
      <c r="G17" s="716"/>
      <c r="H17" s="717"/>
      <c r="I17" s="706"/>
      <c r="J17" s="706"/>
      <c r="K17" s="705"/>
      <c r="L17" s="718"/>
    </row>
    <row r="18" spans="1:12" ht="13.5" thickBot="1">
      <c r="A18" s="1164">
        <f>'[2]Community Conversations'!$H$11</f>
        <v>0</v>
      </c>
      <c r="B18" s="710">
        <v>3</v>
      </c>
      <c r="C18" s="735"/>
      <c r="D18" s="735"/>
      <c r="E18" s="735"/>
      <c r="F18" s="736"/>
      <c r="G18" s="737"/>
      <c r="H18" s="738"/>
      <c r="I18" s="705"/>
      <c r="J18" s="705"/>
      <c r="K18" s="739"/>
      <c r="L18" s="740"/>
    </row>
    <row r="19" spans="1:12" ht="45.75" thickBot="1">
      <c r="A19" s="699" t="s">
        <v>616</v>
      </c>
      <c r="B19" s="700"/>
      <c r="C19" s="701" t="s">
        <v>597</v>
      </c>
      <c r="D19" s="701" t="s">
        <v>598</v>
      </c>
      <c r="E19" s="701" t="s">
        <v>599</v>
      </c>
      <c r="F19" s="702" t="s">
        <v>600</v>
      </c>
      <c r="G19" s="702" t="s">
        <v>601</v>
      </c>
      <c r="H19" s="703" t="s">
        <v>602</v>
      </c>
      <c r="I19" s="749" t="s">
        <v>622</v>
      </c>
      <c r="J19" s="750" t="s">
        <v>623</v>
      </c>
      <c r="K19" s="749" t="s">
        <v>603</v>
      </c>
      <c r="L19" s="744" t="s">
        <v>604</v>
      </c>
    </row>
    <row r="20" spans="1:12">
      <c r="A20" s="1167">
        <f>'Community Conversations'!$A$94</f>
        <v>0</v>
      </c>
      <c r="B20" s="704">
        <v>1</v>
      </c>
      <c r="C20" s="705"/>
      <c r="D20" s="705"/>
      <c r="E20" s="705"/>
      <c r="F20" s="705"/>
      <c r="G20" s="705"/>
      <c r="H20" s="705"/>
      <c r="I20" s="705"/>
      <c r="J20" s="705"/>
      <c r="K20" s="705"/>
      <c r="L20" s="745"/>
    </row>
    <row r="21" spans="1:12">
      <c r="A21" s="1168" t="str">
        <f>'[2]Community Conversations'!$A$13</f>
        <v>Laws and Norms Favorable to Drug Use</v>
      </c>
      <c r="B21" s="704">
        <v>2</v>
      </c>
      <c r="C21" s="706"/>
      <c r="D21" s="706"/>
      <c r="E21" s="706"/>
      <c r="F21" s="706"/>
      <c r="G21" s="706"/>
      <c r="H21" s="706"/>
      <c r="I21" s="706"/>
      <c r="J21" s="706"/>
      <c r="K21" s="706"/>
      <c r="L21" s="746"/>
    </row>
    <row r="22" spans="1:12" ht="13.5" thickBot="1">
      <c r="A22" s="1168" t="str">
        <f>'[2]Community Conversations'!$A$13</f>
        <v>Laws and Norms Favorable to Drug Use</v>
      </c>
      <c r="B22" s="704">
        <v>3</v>
      </c>
      <c r="C22" s="705"/>
      <c r="D22" s="705"/>
      <c r="E22" s="705"/>
      <c r="F22" s="705"/>
      <c r="G22" s="705"/>
      <c r="H22" s="705"/>
      <c r="I22" s="705"/>
      <c r="J22" s="705"/>
      <c r="K22" s="705"/>
      <c r="L22" s="745"/>
    </row>
    <row r="23" spans="1:12" s="709" customFormat="1" ht="30.75" customHeight="1" thickBot="1">
      <c r="A23" s="707" t="s">
        <v>605</v>
      </c>
      <c r="B23" s="708"/>
      <c r="C23" s="701" t="s">
        <v>597</v>
      </c>
      <c r="D23" s="701" t="s">
        <v>598</v>
      </c>
      <c r="E23" s="701" t="s">
        <v>599</v>
      </c>
      <c r="F23" s="702" t="s">
        <v>600</v>
      </c>
      <c r="G23" s="702" t="s">
        <v>601</v>
      </c>
      <c r="H23" s="703" t="s">
        <v>602</v>
      </c>
      <c r="I23" s="749" t="s">
        <v>622</v>
      </c>
      <c r="J23" s="750" t="s">
        <v>623</v>
      </c>
      <c r="K23" s="749" t="s">
        <v>603</v>
      </c>
      <c r="L23" s="744" t="s">
        <v>604</v>
      </c>
    </row>
    <row r="24" spans="1:12">
      <c r="A24" s="1162">
        <f>'Community Conversations'!$H$94</f>
        <v>0</v>
      </c>
      <c r="B24" s="710">
        <v>1</v>
      </c>
      <c r="C24" s="711"/>
      <c r="D24" s="711"/>
      <c r="E24" s="711"/>
      <c r="F24" s="711"/>
      <c r="G24" s="712"/>
      <c r="H24" s="713"/>
      <c r="I24" s="705"/>
      <c r="J24" s="705"/>
      <c r="K24" s="711"/>
      <c r="L24" s="714"/>
    </row>
    <row r="25" spans="1:12">
      <c r="A25" s="1163"/>
      <c r="B25" s="710">
        <v>2</v>
      </c>
      <c r="C25" s="705"/>
      <c r="D25" s="705"/>
      <c r="E25" s="705"/>
      <c r="F25" s="715"/>
      <c r="G25" s="716"/>
      <c r="H25" s="717"/>
      <c r="I25" s="705"/>
      <c r="J25" s="705"/>
      <c r="K25" s="705"/>
      <c r="L25" s="718"/>
    </row>
    <row r="26" spans="1:12" ht="13.5" thickBot="1">
      <c r="A26" s="1164"/>
      <c r="B26" s="710">
        <v>3</v>
      </c>
      <c r="C26" s="705"/>
      <c r="D26" s="705"/>
      <c r="E26" s="705"/>
      <c r="F26" s="715"/>
      <c r="G26" s="716"/>
      <c r="H26" s="717"/>
      <c r="I26" s="705"/>
      <c r="J26" s="705"/>
      <c r="K26" s="705"/>
      <c r="L26" s="718"/>
    </row>
    <row r="27" spans="1:12">
      <c r="A27" s="1162">
        <f>'Community Conversations'!$H$96</f>
        <v>0</v>
      </c>
      <c r="B27" s="710">
        <v>1</v>
      </c>
      <c r="C27" s="715"/>
      <c r="D27" s="715"/>
      <c r="E27" s="715"/>
      <c r="F27" s="715"/>
      <c r="G27" s="719"/>
      <c r="H27" s="720"/>
      <c r="I27" s="705"/>
      <c r="J27" s="705"/>
      <c r="K27" s="715"/>
      <c r="L27" s="721"/>
    </row>
    <row r="28" spans="1:12">
      <c r="A28" s="1163">
        <f>'[2]Community Conversations'!$H$7</f>
        <v>0</v>
      </c>
      <c r="B28" s="710">
        <v>2</v>
      </c>
      <c r="C28" s="705"/>
      <c r="D28" s="705"/>
      <c r="E28" s="705"/>
      <c r="F28" s="715"/>
      <c r="G28" s="716"/>
      <c r="H28" s="717"/>
      <c r="I28" s="706"/>
      <c r="J28" s="706"/>
      <c r="K28" s="705"/>
      <c r="L28" s="718"/>
    </row>
    <row r="29" spans="1:12" ht="13.5" thickBot="1">
      <c r="A29" s="1164">
        <f>'[2]Community Conversations'!$H$7</f>
        <v>0</v>
      </c>
      <c r="B29" s="710">
        <v>3</v>
      </c>
      <c r="C29" s="705"/>
      <c r="D29" s="705"/>
      <c r="E29" s="705"/>
      <c r="F29" s="715"/>
      <c r="G29" s="716"/>
      <c r="H29" s="717"/>
      <c r="I29" s="705"/>
      <c r="J29" s="705"/>
      <c r="K29" s="705"/>
      <c r="L29" s="718"/>
    </row>
    <row r="30" spans="1:12">
      <c r="A30" s="1162">
        <f>'Community Conversations'!$H$98</f>
        <v>0</v>
      </c>
      <c r="B30" s="710">
        <v>1</v>
      </c>
      <c r="C30" s="715"/>
      <c r="D30" s="715"/>
      <c r="E30" s="715"/>
      <c r="F30" s="715"/>
      <c r="G30" s="719"/>
      <c r="H30" s="720"/>
      <c r="I30" s="705"/>
      <c r="J30" s="705"/>
      <c r="K30" s="715"/>
      <c r="L30" s="721"/>
    </row>
    <row r="31" spans="1:12">
      <c r="A31" s="1163">
        <f>'[2]Community Conversations'!$H$9</f>
        <v>0</v>
      </c>
      <c r="B31" s="710">
        <v>2</v>
      </c>
      <c r="C31" s="705"/>
      <c r="D31" s="705"/>
      <c r="E31" s="705"/>
      <c r="F31" s="715"/>
      <c r="G31" s="716"/>
      <c r="H31" s="717"/>
      <c r="I31" s="706"/>
      <c r="J31" s="706"/>
      <c r="K31" s="705"/>
      <c r="L31" s="718"/>
    </row>
    <row r="32" spans="1:12" ht="13.5" thickBot="1">
      <c r="A32" s="1164">
        <f>'[2]Community Conversations'!$H$9</f>
        <v>0</v>
      </c>
      <c r="B32" s="710">
        <v>3</v>
      </c>
      <c r="C32" s="705"/>
      <c r="D32" s="705"/>
      <c r="E32" s="705"/>
      <c r="F32" s="715"/>
      <c r="G32" s="716"/>
      <c r="H32" s="717"/>
      <c r="I32" s="705"/>
      <c r="J32" s="705"/>
      <c r="K32" s="705"/>
      <c r="L32" s="718"/>
    </row>
    <row r="33" spans="1:12">
      <c r="A33" s="1162">
        <f>'Community Conversations'!$H$100</f>
        <v>0</v>
      </c>
      <c r="B33" s="710">
        <v>1</v>
      </c>
      <c r="C33" s="715"/>
      <c r="D33" s="715"/>
      <c r="E33" s="715"/>
      <c r="F33" s="715"/>
      <c r="G33" s="719"/>
      <c r="H33" s="720"/>
      <c r="I33" s="705"/>
      <c r="J33" s="705"/>
      <c r="K33" s="715"/>
      <c r="L33" s="721"/>
    </row>
    <row r="34" spans="1:12">
      <c r="A34" s="1163">
        <f>'[2]Community Conversations'!$H$11</f>
        <v>0</v>
      </c>
      <c r="B34" s="710">
        <v>2</v>
      </c>
      <c r="C34" s="705"/>
      <c r="D34" s="705"/>
      <c r="E34" s="705"/>
      <c r="F34" s="715"/>
      <c r="G34" s="716"/>
      <c r="H34" s="717"/>
      <c r="I34" s="706"/>
      <c r="J34" s="706"/>
      <c r="K34" s="705"/>
      <c r="L34" s="718"/>
    </row>
    <row r="35" spans="1:12" ht="13.5" thickBot="1">
      <c r="A35" s="1164">
        <f>'[2]Community Conversations'!$H$11</f>
        <v>0</v>
      </c>
      <c r="B35" s="710">
        <v>3</v>
      </c>
      <c r="C35" s="735"/>
      <c r="D35" s="735"/>
      <c r="E35" s="735"/>
      <c r="F35" s="736"/>
      <c r="G35" s="737"/>
      <c r="H35" s="738"/>
      <c r="I35" s="705"/>
      <c r="J35" s="705"/>
      <c r="K35" s="739"/>
      <c r="L35" s="740"/>
    </row>
    <row r="36" spans="1:12" ht="45.75" thickBot="1">
      <c r="A36" s="699" t="s">
        <v>616</v>
      </c>
      <c r="B36" s="700"/>
      <c r="C36" s="701" t="s">
        <v>597</v>
      </c>
      <c r="D36" s="701" t="s">
        <v>598</v>
      </c>
      <c r="E36" s="701" t="s">
        <v>599</v>
      </c>
      <c r="F36" s="702" t="s">
        <v>600</v>
      </c>
      <c r="G36" s="702" t="s">
        <v>601</v>
      </c>
      <c r="H36" s="703" t="s">
        <v>602</v>
      </c>
      <c r="I36" s="749" t="s">
        <v>622</v>
      </c>
      <c r="J36" s="750" t="s">
        <v>623</v>
      </c>
      <c r="K36" s="749" t="s">
        <v>603</v>
      </c>
      <c r="L36" s="744" t="s">
        <v>604</v>
      </c>
    </row>
    <row r="37" spans="1:12">
      <c r="A37" s="1167">
        <f>'Community Conversations'!$A$102</f>
        <v>0</v>
      </c>
      <c r="B37" s="704">
        <v>1</v>
      </c>
      <c r="C37" s="705"/>
      <c r="D37" s="705"/>
      <c r="E37" s="705"/>
      <c r="F37" s="705"/>
      <c r="G37" s="705"/>
      <c r="H37" s="705"/>
      <c r="I37" s="705"/>
      <c r="J37" s="705"/>
      <c r="K37" s="705"/>
      <c r="L37" s="745"/>
    </row>
    <row r="38" spans="1:12">
      <c r="A38" s="1168" t="str">
        <f>'[2]Community Conversations'!$A$21</f>
        <v>Parental Attitudes Favorable to Drug Use</v>
      </c>
      <c r="B38" s="704">
        <v>2</v>
      </c>
      <c r="C38" s="706"/>
      <c r="D38" s="706"/>
      <c r="E38" s="706"/>
      <c r="F38" s="706"/>
      <c r="G38" s="706"/>
      <c r="H38" s="706"/>
      <c r="I38" s="706"/>
      <c r="J38" s="706"/>
      <c r="K38" s="706"/>
      <c r="L38" s="746"/>
    </row>
    <row r="39" spans="1:12" ht="13.5" thickBot="1">
      <c r="A39" s="1168" t="str">
        <f>'[2]Community Conversations'!$A$21</f>
        <v>Parental Attitudes Favorable to Drug Use</v>
      </c>
      <c r="B39" s="704">
        <v>3</v>
      </c>
      <c r="C39" s="705"/>
      <c r="D39" s="705"/>
      <c r="E39" s="705"/>
      <c r="F39" s="705"/>
      <c r="G39" s="705"/>
      <c r="H39" s="705"/>
      <c r="I39" s="705"/>
      <c r="J39" s="705"/>
      <c r="K39" s="705"/>
      <c r="L39" s="745"/>
    </row>
    <row r="40" spans="1:12" s="709" customFormat="1" ht="30.75" customHeight="1" thickBot="1">
      <c r="A40" s="707" t="s">
        <v>605</v>
      </c>
      <c r="B40" s="708"/>
      <c r="C40" s="701" t="s">
        <v>597</v>
      </c>
      <c r="D40" s="701" t="s">
        <v>598</v>
      </c>
      <c r="E40" s="701" t="s">
        <v>599</v>
      </c>
      <c r="F40" s="702" t="s">
        <v>600</v>
      </c>
      <c r="G40" s="702" t="s">
        <v>601</v>
      </c>
      <c r="H40" s="703" t="s">
        <v>602</v>
      </c>
      <c r="I40" s="749" t="s">
        <v>622</v>
      </c>
      <c r="J40" s="750" t="s">
        <v>623</v>
      </c>
      <c r="K40" s="749" t="s">
        <v>603</v>
      </c>
      <c r="L40" s="744" t="s">
        <v>604</v>
      </c>
    </row>
    <row r="41" spans="1:12">
      <c r="A41" s="1162">
        <f>'Community Conversations'!$H$102</f>
        <v>0</v>
      </c>
      <c r="B41" s="710">
        <v>1</v>
      </c>
      <c r="C41" s="711"/>
      <c r="D41" s="711"/>
      <c r="E41" s="711"/>
      <c r="F41" s="711"/>
      <c r="G41" s="712"/>
      <c r="H41" s="713"/>
      <c r="I41" s="705"/>
      <c r="J41" s="705"/>
      <c r="K41" s="711"/>
      <c r="L41" s="714"/>
    </row>
    <row r="42" spans="1:12">
      <c r="A42" s="1163"/>
      <c r="B42" s="710">
        <v>2</v>
      </c>
      <c r="C42" s="705"/>
      <c r="D42" s="705"/>
      <c r="E42" s="705"/>
      <c r="F42" s="715"/>
      <c r="G42" s="716"/>
      <c r="H42" s="717"/>
      <c r="I42" s="705"/>
      <c r="J42" s="705"/>
      <c r="K42" s="705"/>
      <c r="L42" s="718"/>
    </row>
    <row r="43" spans="1:12" ht="13.5" thickBot="1">
      <c r="A43" s="1164"/>
      <c r="B43" s="710">
        <v>3</v>
      </c>
      <c r="C43" s="705"/>
      <c r="D43" s="705"/>
      <c r="E43" s="705"/>
      <c r="F43" s="715"/>
      <c r="G43" s="716"/>
      <c r="H43" s="717"/>
      <c r="I43" s="705"/>
      <c r="J43" s="705"/>
      <c r="K43" s="705"/>
      <c r="L43" s="718"/>
    </row>
    <row r="44" spans="1:12">
      <c r="A44" s="1162">
        <f>'Community Conversations'!$H$104</f>
        <v>0</v>
      </c>
      <c r="B44" s="710">
        <v>1</v>
      </c>
      <c r="C44" s="715"/>
      <c r="D44" s="715"/>
      <c r="E44" s="715"/>
      <c r="F44" s="715"/>
      <c r="G44" s="719"/>
      <c r="H44" s="720"/>
      <c r="I44" s="705"/>
      <c r="J44" s="705"/>
      <c r="K44" s="715"/>
      <c r="L44" s="721"/>
    </row>
    <row r="45" spans="1:12">
      <c r="A45" s="1163">
        <f>'[2]Community Conversations'!$H$7</f>
        <v>0</v>
      </c>
      <c r="B45" s="710">
        <v>2</v>
      </c>
      <c r="C45" s="705"/>
      <c r="D45" s="705"/>
      <c r="E45" s="705"/>
      <c r="F45" s="715"/>
      <c r="G45" s="716"/>
      <c r="H45" s="717"/>
      <c r="I45" s="706"/>
      <c r="J45" s="706"/>
      <c r="K45" s="705"/>
      <c r="L45" s="718"/>
    </row>
    <row r="46" spans="1:12" ht="13.5" thickBot="1">
      <c r="A46" s="1164">
        <f>'[2]Community Conversations'!$H$7</f>
        <v>0</v>
      </c>
      <c r="B46" s="710">
        <v>3</v>
      </c>
      <c r="C46" s="705"/>
      <c r="D46" s="705"/>
      <c r="E46" s="705"/>
      <c r="F46" s="715"/>
      <c r="G46" s="716"/>
      <c r="H46" s="717"/>
      <c r="I46" s="705"/>
      <c r="J46" s="705"/>
      <c r="K46" s="705"/>
      <c r="L46" s="718"/>
    </row>
    <row r="47" spans="1:12">
      <c r="A47" s="1162">
        <f>'Community Conversations'!$H$106</f>
        <v>0</v>
      </c>
      <c r="B47" s="710">
        <v>1</v>
      </c>
      <c r="C47" s="715"/>
      <c r="D47" s="715"/>
      <c r="E47" s="715"/>
      <c r="F47" s="715"/>
      <c r="G47" s="719"/>
      <c r="H47" s="720"/>
      <c r="I47" s="705"/>
      <c r="J47" s="705"/>
      <c r="K47" s="715"/>
      <c r="L47" s="721"/>
    </row>
    <row r="48" spans="1:12">
      <c r="A48" s="1163">
        <f>'[2]Community Conversations'!$H$9</f>
        <v>0</v>
      </c>
      <c r="B48" s="710">
        <v>2</v>
      </c>
      <c r="C48" s="705"/>
      <c r="D48" s="705"/>
      <c r="E48" s="705"/>
      <c r="F48" s="715"/>
      <c r="G48" s="716"/>
      <c r="H48" s="717"/>
      <c r="I48" s="706"/>
      <c r="J48" s="706"/>
      <c r="K48" s="705"/>
      <c r="L48" s="718"/>
    </row>
    <row r="49" spans="1:12" ht="13.5" thickBot="1">
      <c r="A49" s="1164">
        <f>'[2]Community Conversations'!$H$9</f>
        <v>0</v>
      </c>
      <c r="B49" s="710">
        <v>3</v>
      </c>
      <c r="C49" s="705"/>
      <c r="D49" s="705"/>
      <c r="E49" s="705"/>
      <c r="F49" s="715"/>
      <c r="G49" s="716"/>
      <c r="H49" s="717"/>
      <c r="I49" s="705"/>
      <c r="J49" s="705"/>
      <c r="K49" s="705"/>
      <c r="L49" s="718"/>
    </row>
    <row r="50" spans="1:12">
      <c r="A50" s="1162">
        <f>'Community Conversations'!$H$108</f>
        <v>0</v>
      </c>
      <c r="B50" s="710">
        <v>1</v>
      </c>
      <c r="C50" s="715"/>
      <c r="D50" s="715"/>
      <c r="E50" s="715"/>
      <c r="F50" s="715"/>
      <c r="G50" s="719"/>
      <c r="H50" s="720"/>
      <c r="I50" s="705"/>
      <c r="J50" s="705"/>
      <c r="K50" s="715"/>
      <c r="L50" s="721"/>
    </row>
    <row r="51" spans="1:12">
      <c r="A51" s="1163">
        <f>'[2]Community Conversations'!$H$11</f>
        <v>0</v>
      </c>
      <c r="B51" s="710">
        <v>2</v>
      </c>
      <c r="C51" s="705"/>
      <c r="D51" s="705"/>
      <c r="E51" s="705"/>
      <c r="F51" s="715"/>
      <c r="G51" s="716"/>
      <c r="H51" s="717"/>
      <c r="I51" s="706"/>
      <c r="J51" s="706"/>
      <c r="K51" s="705"/>
      <c r="L51" s="718"/>
    </row>
    <row r="52" spans="1:12" ht="13.5" thickBot="1">
      <c r="A52" s="1164">
        <f>'[2]Community Conversations'!$H$11</f>
        <v>0</v>
      </c>
      <c r="B52" s="747">
        <v>3</v>
      </c>
      <c r="C52" s="735"/>
      <c r="D52" s="735"/>
      <c r="E52" s="735"/>
      <c r="F52" s="736"/>
      <c r="G52" s="737"/>
      <c r="H52" s="738"/>
      <c r="I52" s="735"/>
      <c r="J52" s="735"/>
      <c r="K52" s="739"/>
      <c r="L52" s="740"/>
    </row>
  </sheetData>
  <sheetProtection algorithmName="SHA-512" hashValue="U8hds3U3/686K7uzeECo8p/xqP9H1BkK0UupNfE13LXl3E6nm4PNGQ3T7lq/aYq9HAieaNRF7ZO5oyq4R4YbvA==" saltValue="B8VyOMxEfZXnDxuEuORNkw==" spinCount="100000" sheet="1" objects="1" scenarios="1"/>
  <mergeCells count="16">
    <mergeCell ref="C1:G1"/>
    <mergeCell ref="A3:A5"/>
    <mergeCell ref="A7:A9"/>
    <mergeCell ref="A10:A12"/>
    <mergeCell ref="A20:A22"/>
    <mergeCell ref="A24:A26"/>
    <mergeCell ref="A27:A29"/>
    <mergeCell ref="A41:A43"/>
    <mergeCell ref="A13:A15"/>
    <mergeCell ref="A16:A18"/>
    <mergeCell ref="A44:A46"/>
    <mergeCell ref="A47:A49"/>
    <mergeCell ref="A50:A52"/>
    <mergeCell ref="A30:A32"/>
    <mergeCell ref="A33:A35"/>
    <mergeCell ref="A37:A39"/>
  </mergeCell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expression" priority="1" id="{BBC1BABA-3E7E-49AD-8213-BA8104A645A5}">
            <xm:f>'Action Plan - Problem 1'!$F7="No"</xm:f>
            <x14:dxf>
              <fill>
                <patternFill>
                  <bgColor theme="1"/>
                </patternFill>
              </fill>
            </x14:dxf>
          </x14:cfRule>
          <xm:sqref>G41:H52 K41:K52 G7:H18 K7:K18 G24:H35 K24:K35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1"/>
    <pageSetUpPr fitToPage="1"/>
  </sheetPr>
  <dimension ref="B1:O1008"/>
  <sheetViews>
    <sheetView showGridLines="0" zoomScale="90" zoomScaleNormal="90" workbookViewId="0">
      <selection activeCell="H20" sqref="H20"/>
    </sheetView>
  </sheetViews>
  <sheetFormatPr defaultColWidth="14.42578125" defaultRowHeight="15.75" customHeight="1"/>
  <cols>
    <col min="1" max="1" width="3.7109375" style="55" customWidth="1"/>
    <col min="2" max="2" width="30.42578125" style="55" customWidth="1"/>
    <col min="3" max="3" width="20" style="55" customWidth="1"/>
    <col min="4" max="6" width="15.7109375" style="55" customWidth="1"/>
    <col min="7" max="7" width="20.85546875" style="55" bestFit="1" customWidth="1"/>
    <col min="8" max="8" width="15.7109375" style="55" customWidth="1"/>
    <col min="9" max="9" width="4.28515625" style="55" customWidth="1"/>
    <col min="10" max="10" width="21.140625" style="55" bestFit="1" customWidth="1"/>
    <col min="11" max="11" width="14.42578125" style="55"/>
    <col min="12" max="12" width="21.5703125" style="55" bestFit="1" customWidth="1"/>
    <col min="13" max="13" width="14.42578125" style="55"/>
    <col min="14" max="14" width="20.85546875" style="55" bestFit="1" customWidth="1"/>
    <col min="15" max="16384" width="14.42578125" style="55"/>
  </cols>
  <sheetData>
    <row r="1" spans="2:15" ht="15.75" customHeight="1" thickBot="1">
      <c r="B1" s="826" t="s">
        <v>487</v>
      </c>
      <c r="C1" s="827"/>
    </row>
    <row r="2" spans="2:15" ht="15.75" customHeight="1" thickBot="1"/>
    <row r="3" spans="2:15" ht="15.75" customHeight="1">
      <c r="B3" s="285" t="s">
        <v>13</v>
      </c>
      <c r="C3" s="843" t="s">
        <v>362</v>
      </c>
      <c r="D3" s="843"/>
      <c r="E3" s="843"/>
      <c r="F3" s="844"/>
      <c r="G3" s="194"/>
      <c r="H3" s="194"/>
    </row>
    <row r="4" spans="2:15" ht="15.75" customHeight="1">
      <c r="B4" s="286" t="s">
        <v>417</v>
      </c>
      <c r="C4" s="832"/>
      <c r="D4" s="833"/>
      <c r="E4" s="833"/>
      <c r="F4" s="834"/>
      <c r="G4" s="194"/>
      <c r="H4" s="194"/>
    </row>
    <row r="5" spans="2:15" ht="15.75" customHeight="1">
      <c r="B5" s="286" t="s">
        <v>418</v>
      </c>
      <c r="C5" s="812"/>
      <c r="D5" s="813"/>
      <c r="E5" s="813"/>
      <c r="F5" s="814"/>
      <c r="G5" s="194"/>
      <c r="H5" s="194"/>
    </row>
    <row r="6" spans="2:15" ht="16.5" customHeight="1" thickBot="1">
      <c r="B6" s="287" t="s">
        <v>419</v>
      </c>
      <c r="C6" s="809"/>
      <c r="D6" s="810"/>
      <c r="E6" s="810"/>
      <c r="F6" s="811"/>
      <c r="G6" s="194"/>
      <c r="H6" s="194"/>
    </row>
    <row r="7" spans="2:15" ht="13.5" thickBot="1">
      <c r="B7" s="194"/>
      <c r="C7" s="194"/>
      <c r="D7" s="194"/>
      <c r="E7" s="194"/>
      <c r="F7" s="194"/>
      <c r="G7" s="194"/>
      <c r="H7" s="194"/>
    </row>
    <row r="8" spans="2:15" ht="16.5" thickBot="1">
      <c r="B8" s="288" t="s">
        <v>420</v>
      </c>
      <c r="C8" s="289"/>
      <c r="D8" s="289"/>
      <c r="E8" s="289"/>
      <c r="F8" s="289"/>
      <c r="G8" s="289"/>
      <c r="H8" s="290"/>
      <c r="J8" s="840" t="s">
        <v>665</v>
      </c>
      <c r="K8" s="841"/>
      <c r="L8" s="841"/>
      <c r="M8" s="842"/>
      <c r="N8" s="291"/>
      <c r="O8" s="291"/>
    </row>
    <row r="9" spans="2:15" ht="20.100000000000001" customHeight="1">
      <c r="B9" s="292" t="s">
        <v>398</v>
      </c>
      <c r="C9" s="819" t="s">
        <v>2</v>
      </c>
      <c r="D9" s="820"/>
      <c r="E9" s="821"/>
      <c r="F9" s="819" t="s">
        <v>3</v>
      </c>
      <c r="G9" s="820"/>
      <c r="H9" s="825"/>
      <c r="J9" s="293" t="s">
        <v>429</v>
      </c>
      <c r="K9" s="294" t="s">
        <v>528</v>
      </c>
      <c r="L9" s="295" t="s">
        <v>430</v>
      </c>
      <c r="M9" s="296" t="s">
        <v>523</v>
      </c>
    </row>
    <row r="10" spans="2:15" ht="20.100000000000001" customHeight="1">
      <c r="B10" s="282"/>
      <c r="C10" s="822"/>
      <c r="D10" s="823"/>
      <c r="E10" s="824"/>
      <c r="F10" s="822"/>
      <c r="G10" s="823"/>
      <c r="H10" s="835"/>
      <c r="J10" s="297" t="s">
        <v>664</v>
      </c>
      <c r="K10" s="339"/>
      <c r="L10" s="298" t="s">
        <v>436</v>
      </c>
      <c r="M10" s="342"/>
    </row>
    <row r="11" spans="2:15" ht="20.100000000000001" customHeight="1">
      <c r="B11" s="283"/>
      <c r="C11" s="815"/>
      <c r="D11" s="816"/>
      <c r="E11" s="817"/>
      <c r="F11" s="815"/>
      <c r="G11" s="816"/>
      <c r="H11" s="818"/>
      <c r="J11" s="299"/>
      <c r="K11" s="300"/>
      <c r="L11" s="301" t="s">
        <v>435</v>
      </c>
      <c r="M11" s="343"/>
    </row>
    <row r="12" spans="2:15" ht="20.100000000000001" customHeight="1">
      <c r="B12" s="283"/>
      <c r="C12" s="815"/>
      <c r="D12" s="816"/>
      <c r="E12" s="817"/>
      <c r="F12" s="815"/>
      <c r="G12" s="816"/>
      <c r="H12" s="818"/>
      <c r="J12" s="302"/>
      <c r="K12" s="303"/>
      <c r="L12" s="304" t="s">
        <v>437</v>
      </c>
      <c r="M12" s="344"/>
    </row>
    <row r="13" spans="2:15" ht="20.100000000000001" customHeight="1">
      <c r="B13" s="283"/>
      <c r="C13" s="815"/>
      <c r="D13" s="816"/>
      <c r="E13" s="817"/>
      <c r="F13" s="815"/>
      <c r="G13" s="816"/>
      <c r="H13" s="818"/>
      <c r="J13" s="293" t="s">
        <v>431</v>
      </c>
      <c r="K13" s="294" t="s">
        <v>523</v>
      </c>
      <c r="L13" s="294" t="s">
        <v>448</v>
      </c>
      <c r="M13" s="305" t="s">
        <v>523</v>
      </c>
    </row>
    <row r="14" spans="2:15" ht="20.100000000000001" customHeight="1">
      <c r="B14" s="283"/>
      <c r="C14" s="815"/>
      <c r="D14" s="816"/>
      <c r="E14" s="817"/>
      <c r="F14" s="815"/>
      <c r="G14" s="816"/>
      <c r="H14" s="818"/>
      <c r="J14" s="297" t="s">
        <v>441</v>
      </c>
      <c r="K14" s="339"/>
      <c r="L14" s="306" t="s">
        <v>443</v>
      </c>
      <c r="M14" s="342"/>
    </row>
    <row r="15" spans="2:15" ht="20.100000000000001" customHeight="1">
      <c r="B15" s="283"/>
      <c r="C15" s="815"/>
      <c r="D15" s="816"/>
      <c r="E15" s="817"/>
      <c r="F15" s="815"/>
      <c r="G15" s="816"/>
      <c r="H15" s="818"/>
      <c r="J15" s="299" t="s">
        <v>440</v>
      </c>
      <c r="K15" s="340"/>
      <c r="L15" s="300" t="s">
        <v>444</v>
      </c>
      <c r="M15" s="343"/>
    </row>
    <row r="16" spans="2:15" ht="20.100000000000001" customHeight="1">
      <c r="B16" s="283"/>
      <c r="C16" s="815"/>
      <c r="D16" s="816"/>
      <c r="E16" s="817"/>
      <c r="F16" s="815"/>
      <c r="G16" s="816"/>
      <c r="H16" s="818"/>
      <c r="J16" s="299" t="s">
        <v>438</v>
      </c>
      <c r="K16" s="340"/>
      <c r="L16" s="300" t="s">
        <v>445</v>
      </c>
      <c r="M16" s="343"/>
    </row>
    <row r="17" spans="2:13" ht="20.100000000000001" customHeight="1" thickBot="1">
      <c r="B17" s="284"/>
      <c r="C17" s="836"/>
      <c r="D17" s="837"/>
      <c r="E17" s="838"/>
      <c r="F17" s="836"/>
      <c r="G17" s="837"/>
      <c r="H17" s="839"/>
      <c r="J17" s="302" t="s">
        <v>442</v>
      </c>
      <c r="K17" s="341"/>
      <c r="L17" s="303"/>
      <c r="M17" s="345"/>
    </row>
    <row r="18" spans="2:13" ht="20.100000000000001" customHeight="1">
      <c r="B18" s="194"/>
      <c r="C18" s="194"/>
      <c r="D18" s="194"/>
      <c r="E18" s="194"/>
      <c r="F18" s="194"/>
      <c r="G18" s="194"/>
      <c r="H18" s="194"/>
      <c r="J18" s="307" t="s">
        <v>432</v>
      </c>
      <c r="K18" s="308" t="s">
        <v>537</v>
      </c>
      <c r="L18" s="295" t="s">
        <v>433</v>
      </c>
      <c r="M18" s="296" t="s">
        <v>523</v>
      </c>
    </row>
    <row r="19" spans="2:13" ht="20.100000000000001" customHeight="1" thickBot="1">
      <c r="J19" s="309" t="s">
        <v>439</v>
      </c>
      <c r="K19" s="339"/>
      <c r="L19" s="298" t="s">
        <v>446</v>
      </c>
      <c r="M19" s="342"/>
    </row>
    <row r="20" spans="2:13">
      <c r="B20" s="315" t="s">
        <v>397</v>
      </c>
      <c r="C20" s="316"/>
      <c r="D20" s="316"/>
      <c r="E20" s="316"/>
      <c r="F20" s="316"/>
      <c r="G20" s="316"/>
      <c r="H20" s="317"/>
      <c r="J20" s="310" t="s">
        <v>434</v>
      </c>
      <c r="K20" s="340"/>
      <c r="L20" s="304" t="s">
        <v>447</v>
      </c>
      <c r="M20" s="344"/>
    </row>
    <row r="21" spans="2:13" ht="16.5" thickBot="1">
      <c r="B21" s="318"/>
      <c r="C21" s="803" t="s">
        <v>669</v>
      </c>
      <c r="D21" s="804"/>
      <c r="E21" s="805"/>
      <c r="F21" s="806" t="s">
        <v>668</v>
      </c>
      <c r="G21" s="807"/>
      <c r="H21" s="808"/>
      <c r="J21" s="311"/>
      <c r="K21" s="312"/>
      <c r="L21" s="313"/>
      <c r="M21" s="314"/>
    </row>
    <row r="22" spans="2:13" ht="47.25">
      <c r="B22" s="319" t="s">
        <v>392</v>
      </c>
      <c r="C22" s="320" t="s">
        <v>666</v>
      </c>
      <c r="D22" s="321" t="s">
        <v>712</v>
      </c>
      <c r="E22" s="321" t="s">
        <v>711</v>
      </c>
      <c r="F22" s="322" t="s">
        <v>666</v>
      </c>
      <c r="G22" s="796" t="s">
        <v>712</v>
      </c>
      <c r="H22" s="323" t="s">
        <v>711</v>
      </c>
    </row>
    <row r="23" spans="2:13">
      <c r="B23" s="325">
        <v>6</v>
      </c>
      <c r="C23" s="223"/>
      <c r="D23" s="223"/>
      <c r="E23" s="326" t="e">
        <f>(C23/D23)*100</f>
        <v>#DIV/0!</v>
      </c>
      <c r="F23" s="327">
        <v>62971</v>
      </c>
      <c r="G23" s="327">
        <v>124825</v>
      </c>
      <c r="H23" s="328">
        <f>(F23/G23)*100</f>
        <v>50.447426396955741</v>
      </c>
    </row>
    <row r="24" spans="2:13">
      <c r="B24" s="329">
        <v>8</v>
      </c>
      <c r="C24" s="224"/>
      <c r="D24" s="224"/>
      <c r="E24" s="330" t="e">
        <f>(C24/D24)*100</f>
        <v>#DIV/0!</v>
      </c>
      <c r="F24" s="331">
        <v>70214</v>
      </c>
      <c r="G24" s="331">
        <v>125263</v>
      </c>
      <c r="H24" s="332">
        <f t="shared" ref="H24:H27" si="0">(F24/G24)*100</f>
        <v>56.053263932685624</v>
      </c>
      <c r="J24" s="194"/>
      <c r="K24" s="194"/>
      <c r="L24" s="194"/>
      <c r="M24" s="194"/>
    </row>
    <row r="25" spans="2:13">
      <c r="B25" s="329">
        <v>10</v>
      </c>
      <c r="C25" s="224"/>
      <c r="D25" s="224"/>
      <c r="E25" s="330" t="e">
        <f>(C25/D25)*100</f>
        <v>#DIV/0!</v>
      </c>
      <c r="F25" s="331">
        <v>65164</v>
      </c>
      <c r="G25" s="331">
        <v>129924</v>
      </c>
      <c r="H25" s="332">
        <f t="shared" si="0"/>
        <v>50.155475508758961</v>
      </c>
      <c r="J25" s="324"/>
      <c r="K25" s="324"/>
    </row>
    <row r="26" spans="2:13" ht="20.100000000000001" customHeight="1" thickBot="1">
      <c r="B26" s="333">
        <v>12</v>
      </c>
      <c r="C26" s="225"/>
      <c r="D26" s="225"/>
      <c r="E26" s="334" t="e">
        <f>(C26/D26)*100</f>
        <v>#DIV/0!</v>
      </c>
      <c r="F26" s="335">
        <v>55217</v>
      </c>
      <c r="G26" s="335">
        <v>124223</v>
      </c>
      <c r="H26" s="336">
        <f t="shared" si="0"/>
        <v>44.449900582017818</v>
      </c>
    </row>
    <row r="27" spans="2:13" ht="20.100000000000001" customHeight="1" thickBot="1">
      <c r="B27" s="793" t="s">
        <v>393</v>
      </c>
      <c r="C27" s="789">
        <f>SUM(C23:C26)</f>
        <v>0</v>
      </c>
      <c r="D27" s="789">
        <f>SUM(D23:D26)</f>
        <v>0</v>
      </c>
      <c r="E27" s="790" t="e">
        <f>(C27/D27)*100</f>
        <v>#DIV/0!</v>
      </c>
      <c r="F27" s="789">
        <v>253566</v>
      </c>
      <c r="G27" s="789">
        <v>504235</v>
      </c>
      <c r="H27" s="791">
        <f t="shared" si="0"/>
        <v>50.287266849782341</v>
      </c>
    </row>
    <row r="28" spans="2:13" ht="20.100000000000001" customHeight="1">
      <c r="B28" s="195" t="s">
        <v>390</v>
      </c>
      <c r="C28" s="196"/>
      <c r="D28" s="196"/>
      <c r="E28" s="196"/>
      <c r="F28" s="196"/>
      <c r="G28" s="196"/>
      <c r="H28" s="197"/>
    </row>
    <row r="29" spans="2:13" ht="46.5" customHeight="1">
      <c r="B29" s="829"/>
      <c r="C29" s="830"/>
      <c r="D29" s="830"/>
      <c r="E29" s="830"/>
      <c r="F29" s="830"/>
      <c r="G29" s="830"/>
      <c r="H29" s="831"/>
    </row>
    <row r="30" spans="2:13" ht="12.75">
      <c r="B30" s="828" t="s">
        <v>667</v>
      </c>
      <c r="C30" s="828"/>
      <c r="D30" s="828"/>
      <c r="E30" s="828"/>
      <c r="F30" s="828"/>
      <c r="G30" s="828"/>
      <c r="H30" s="828"/>
      <c r="I30" s="828"/>
      <c r="J30" s="828"/>
    </row>
    <row r="31" spans="2:13" ht="20.100000000000001" customHeight="1">
      <c r="C31" s="188"/>
      <c r="D31" s="188"/>
      <c r="E31" s="188"/>
      <c r="F31" s="188"/>
      <c r="G31" s="188"/>
      <c r="H31" s="188"/>
    </row>
    <row r="32" spans="2:13" ht="12.75">
      <c r="B32" s="338" t="s">
        <v>253</v>
      </c>
    </row>
    <row r="33" spans="2:8" ht="41.25" customHeight="1"/>
    <row r="34" spans="2:8" ht="12.75"/>
    <row r="35" spans="2:8" ht="12.75"/>
    <row r="37" spans="2:8" ht="12.75">
      <c r="B37" s="194"/>
      <c r="C37" s="194"/>
      <c r="E37" s="194"/>
      <c r="G37" s="194"/>
    </row>
    <row r="38" spans="2:8" ht="12.75">
      <c r="B38" s="194"/>
      <c r="C38" s="194"/>
      <c r="D38" s="194"/>
      <c r="E38" s="194"/>
      <c r="F38" s="194"/>
      <c r="G38" s="194"/>
      <c r="H38" s="194"/>
    </row>
    <row r="39" spans="2:8" ht="12.75">
      <c r="B39" s="194"/>
      <c r="C39" s="194"/>
      <c r="D39" s="194"/>
      <c r="E39" s="194"/>
      <c r="F39" s="194"/>
      <c r="G39" s="194"/>
      <c r="H39" s="194"/>
    </row>
    <row r="40" spans="2:8" ht="12.75">
      <c r="B40" s="194"/>
      <c r="C40" s="194"/>
      <c r="D40" s="194"/>
      <c r="E40" s="194"/>
      <c r="F40" s="194"/>
      <c r="G40" s="177"/>
      <c r="H40" s="194"/>
    </row>
    <row r="41" spans="2:8" ht="12.75">
      <c r="B41" s="194"/>
      <c r="C41" s="194"/>
      <c r="D41" s="194"/>
      <c r="E41" s="194"/>
      <c r="F41" s="194"/>
      <c r="G41" s="194"/>
      <c r="H41" s="194"/>
    </row>
    <row r="42" spans="2:8" ht="12.75">
      <c r="B42" s="194"/>
      <c r="C42" s="194"/>
      <c r="D42" s="194"/>
      <c r="E42" s="194"/>
      <c r="F42" s="194"/>
      <c r="G42" s="194"/>
      <c r="H42" s="194"/>
    </row>
    <row r="43" spans="2:8" ht="12.75">
      <c r="B43" s="194"/>
      <c r="C43" s="194"/>
      <c r="D43" s="194"/>
      <c r="E43" s="194"/>
      <c r="F43" s="194"/>
      <c r="G43" s="194"/>
      <c r="H43" s="194"/>
    </row>
    <row r="44" spans="2:8" ht="12.75">
      <c r="B44" s="194"/>
      <c r="C44" s="194"/>
      <c r="D44" s="194"/>
      <c r="E44" s="194"/>
      <c r="F44" s="194"/>
      <c r="G44" s="194"/>
      <c r="H44" s="194"/>
    </row>
    <row r="45" spans="2:8" ht="12.75">
      <c r="B45" s="194"/>
      <c r="C45" s="194"/>
      <c r="D45" s="194"/>
      <c r="E45" s="194"/>
      <c r="F45" s="194"/>
      <c r="G45" s="194"/>
      <c r="H45" s="194"/>
    </row>
    <row r="46" spans="2:8" ht="12.75"/>
    <row r="47" spans="2:8" ht="12.75">
      <c r="C47" s="194"/>
      <c r="E47" s="194"/>
    </row>
    <row r="48" spans="2: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sheetData>
  <sheetProtection algorithmName="SHA-512" hashValue="GiawRFJ26Twn+iIk00FqmrgLPXu+ARIGn11K/spokuFTKP1FivWf0G4m8FdCLPxdtBeHhhfKA195FQipjAxmQg==" saltValue="UhwtswFDRsb77YE0nYN4gw==" spinCount="100000" sheet="1" objects="1" scenarios="1"/>
  <mergeCells count="28">
    <mergeCell ref="B1:C1"/>
    <mergeCell ref="B30:J30"/>
    <mergeCell ref="B29:H29"/>
    <mergeCell ref="C4:F4"/>
    <mergeCell ref="F10:H10"/>
    <mergeCell ref="F11:H11"/>
    <mergeCell ref="C16:E16"/>
    <mergeCell ref="F16:H16"/>
    <mergeCell ref="C17:E17"/>
    <mergeCell ref="F17:H17"/>
    <mergeCell ref="J8:M8"/>
    <mergeCell ref="C3:F3"/>
    <mergeCell ref="C14:E14"/>
    <mergeCell ref="F14:H14"/>
    <mergeCell ref="C15:E15"/>
    <mergeCell ref="F15:H15"/>
    <mergeCell ref="C21:E21"/>
    <mergeCell ref="F21:H21"/>
    <mergeCell ref="C6:F6"/>
    <mergeCell ref="C5:F5"/>
    <mergeCell ref="C13:E13"/>
    <mergeCell ref="F13:H13"/>
    <mergeCell ref="C12:E12"/>
    <mergeCell ref="F12:H12"/>
    <mergeCell ref="C9:E9"/>
    <mergeCell ref="C10:E10"/>
    <mergeCell ref="C11:E11"/>
    <mergeCell ref="F9:H9"/>
  </mergeCells>
  <hyperlinks>
    <hyperlink ref="J8:M8" r:id="rId1" display="US Census Bureau - 2016 County Quick Facts"/>
    <hyperlink ref="B32" r:id="rId2"/>
  </hyperlinks>
  <pageMargins left="0.25" right="0.25" top="0.75" bottom="0.75" header="0.3" footer="0.3"/>
  <pageSetup scale="94" fitToHeight="0" orientation="landscape" r:id="rId3"/>
  <legacyDrawing r:id="rId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464"/>
  </sheetPr>
  <dimension ref="A1:L52"/>
  <sheetViews>
    <sheetView zoomScaleNormal="100" workbookViewId="0">
      <selection activeCell="D7" sqref="D7:D12"/>
    </sheetView>
  </sheetViews>
  <sheetFormatPr defaultRowHeight="12.75"/>
  <cols>
    <col min="1" max="1" width="29.28515625" bestFit="1" customWidth="1"/>
    <col min="2" max="2" width="3" bestFit="1" customWidth="1"/>
    <col min="3" max="7" width="28.7109375" customWidth="1"/>
    <col min="8" max="8" width="16.7109375" customWidth="1"/>
    <col min="9" max="12" width="28.7109375" customWidth="1"/>
    <col min="13" max="13" width="16.5703125" customWidth="1"/>
  </cols>
  <sheetData>
    <row r="1" spans="1:12" s="725" customFormat="1" ht="16.5" thickBot="1">
      <c r="A1" s="724" t="s">
        <v>607</v>
      </c>
      <c r="B1" s="741"/>
      <c r="C1" s="1165">
        <f>'Community Conversations'!$A$111</f>
        <v>0</v>
      </c>
      <c r="D1" s="1166"/>
      <c r="E1" s="1166"/>
      <c r="F1" s="1166"/>
      <c r="G1" s="1166"/>
      <c r="H1" s="742"/>
      <c r="I1" s="742"/>
      <c r="J1" s="742"/>
      <c r="K1" s="742"/>
      <c r="L1" s="742"/>
    </row>
    <row r="2" spans="1:12" ht="45.75" thickBot="1">
      <c r="A2" s="699" t="s">
        <v>616</v>
      </c>
      <c r="B2" s="700"/>
      <c r="C2" s="701" t="s">
        <v>597</v>
      </c>
      <c r="D2" s="701" t="s">
        <v>598</v>
      </c>
      <c r="E2" s="701" t="s">
        <v>599</v>
      </c>
      <c r="F2" s="702" t="s">
        <v>600</v>
      </c>
      <c r="G2" s="702" t="s">
        <v>601</v>
      </c>
      <c r="H2" s="703" t="s">
        <v>602</v>
      </c>
      <c r="I2" s="749" t="s">
        <v>622</v>
      </c>
      <c r="J2" s="750" t="s">
        <v>623</v>
      </c>
      <c r="K2" s="749" t="s">
        <v>603</v>
      </c>
      <c r="L2" s="744" t="s">
        <v>604</v>
      </c>
    </row>
    <row r="3" spans="1:12">
      <c r="A3" s="1167">
        <f>'Community Conversations'!$A$113</f>
        <v>0</v>
      </c>
      <c r="B3" s="704">
        <v>1</v>
      </c>
      <c r="C3" s="705"/>
      <c r="D3" s="705"/>
      <c r="E3" s="705"/>
      <c r="F3" s="706"/>
      <c r="G3" s="705"/>
      <c r="H3" s="705"/>
      <c r="I3" s="705"/>
      <c r="J3" s="705"/>
      <c r="K3" s="705"/>
      <c r="L3" s="745"/>
    </row>
    <row r="4" spans="1:12">
      <c r="A4" s="1168" t="str">
        <f>'[2]Community Conversations'!$A$5</f>
        <v>Perceived Availability of Drugs</v>
      </c>
      <c r="B4" s="704">
        <v>2</v>
      </c>
      <c r="C4" s="705"/>
      <c r="D4" s="705"/>
      <c r="E4" s="705"/>
      <c r="F4" s="705"/>
      <c r="G4" s="705"/>
      <c r="H4" s="705"/>
      <c r="I4" s="705"/>
      <c r="J4" s="705"/>
      <c r="K4" s="705"/>
      <c r="L4" s="745"/>
    </row>
    <row r="5" spans="1:12" ht="13.5" thickBot="1">
      <c r="A5" s="1168" t="str">
        <f>'[2]Community Conversations'!$A$5</f>
        <v>Perceived Availability of Drugs</v>
      </c>
      <c r="B5" s="704">
        <v>3</v>
      </c>
      <c r="C5" s="705"/>
      <c r="D5" s="705"/>
      <c r="E5" s="705"/>
      <c r="F5" s="705"/>
      <c r="G5" s="705"/>
      <c r="H5" s="705"/>
      <c r="I5" s="705"/>
      <c r="J5" s="705"/>
      <c r="K5" s="705"/>
      <c r="L5" s="745"/>
    </row>
    <row r="6" spans="1:12" s="709" customFormat="1" ht="30.75" customHeight="1" thickBot="1">
      <c r="A6" s="707" t="s">
        <v>605</v>
      </c>
      <c r="B6" s="708"/>
      <c r="C6" s="701" t="s">
        <v>597</v>
      </c>
      <c r="D6" s="701" t="s">
        <v>598</v>
      </c>
      <c r="E6" s="701" t="s">
        <v>599</v>
      </c>
      <c r="F6" s="702" t="s">
        <v>600</v>
      </c>
      <c r="G6" s="702" t="s">
        <v>601</v>
      </c>
      <c r="H6" s="703" t="s">
        <v>602</v>
      </c>
      <c r="I6" s="749" t="s">
        <v>622</v>
      </c>
      <c r="J6" s="750" t="s">
        <v>623</v>
      </c>
      <c r="K6" s="749" t="s">
        <v>603</v>
      </c>
      <c r="L6" s="744" t="s">
        <v>604</v>
      </c>
    </row>
    <row r="7" spans="1:12">
      <c r="A7" s="1162">
        <f>'Community Conversations'!$H$113</f>
        <v>0</v>
      </c>
      <c r="B7" s="710">
        <v>1</v>
      </c>
      <c r="C7" s="711"/>
      <c r="D7" s="711"/>
      <c r="E7" s="711"/>
      <c r="F7" s="711"/>
      <c r="G7" s="712"/>
      <c r="H7" s="713"/>
      <c r="I7" s="705"/>
      <c r="J7" s="705"/>
      <c r="K7" s="711"/>
      <c r="L7" s="714"/>
    </row>
    <row r="8" spans="1:12">
      <c r="A8" s="1163"/>
      <c r="B8" s="710">
        <v>2</v>
      </c>
      <c r="C8" s="705"/>
      <c r="D8" s="705"/>
      <c r="E8" s="705"/>
      <c r="F8" s="715"/>
      <c r="G8" s="716"/>
      <c r="H8" s="717"/>
      <c r="I8" s="705"/>
      <c r="J8" s="705"/>
      <c r="K8" s="705"/>
      <c r="L8" s="718"/>
    </row>
    <row r="9" spans="1:12" ht="13.5" thickBot="1">
      <c r="A9" s="1164"/>
      <c r="B9" s="710">
        <v>3</v>
      </c>
      <c r="C9" s="705"/>
      <c r="D9" s="705"/>
      <c r="E9" s="705"/>
      <c r="F9" s="715"/>
      <c r="G9" s="716"/>
      <c r="H9" s="717"/>
      <c r="I9" s="705"/>
      <c r="J9" s="705"/>
      <c r="K9" s="705"/>
      <c r="L9" s="718"/>
    </row>
    <row r="10" spans="1:12">
      <c r="A10" s="1162">
        <f>'Community Conversations'!$H$115</f>
        <v>0</v>
      </c>
      <c r="B10" s="710">
        <v>1</v>
      </c>
      <c r="C10" s="715"/>
      <c r="D10" s="715"/>
      <c r="E10" s="715"/>
      <c r="F10" s="715"/>
      <c r="G10" s="719"/>
      <c r="H10" s="720"/>
      <c r="I10" s="705"/>
      <c r="J10" s="705"/>
      <c r="K10" s="715"/>
      <c r="L10" s="721"/>
    </row>
    <row r="11" spans="1:12">
      <c r="A11" s="1163">
        <f>'[2]Community Conversations'!$H$7</f>
        <v>0</v>
      </c>
      <c r="B11" s="710">
        <v>2</v>
      </c>
      <c r="C11" s="705"/>
      <c r="D11" s="705"/>
      <c r="E11" s="705"/>
      <c r="F11" s="715"/>
      <c r="G11" s="716"/>
      <c r="H11" s="717"/>
      <c r="I11" s="706"/>
      <c r="J11" s="706"/>
      <c r="K11" s="705"/>
      <c r="L11" s="718"/>
    </row>
    <row r="12" spans="1:12" ht="13.5" thickBot="1">
      <c r="A12" s="1164">
        <f>'[2]Community Conversations'!$H$7</f>
        <v>0</v>
      </c>
      <c r="B12" s="710">
        <v>3</v>
      </c>
      <c r="C12" s="705"/>
      <c r="D12" s="705"/>
      <c r="E12" s="705"/>
      <c r="F12" s="715"/>
      <c r="G12" s="716"/>
      <c r="H12" s="717"/>
      <c r="I12" s="705"/>
      <c r="J12" s="705"/>
      <c r="K12" s="705"/>
      <c r="L12" s="718"/>
    </row>
    <row r="13" spans="1:12">
      <c r="A13" s="1162">
        <f>'Community Conversations'!$H$117</f>
        <v>0</v>
      </c>
      <c r="B13" s="710">
        <v>1</v>
      </c>
      <c r="C13" s="715"/>
      <c r="D13" s="715"/>
      <c r="E13" s="715"/>
      <c r="F13" s="715"/>
      <c r="G13" s="719"/>
      <c r="H13" s="720"/>
      <c r="I13" s="705"/>
      <c r="J13" s="705"/>
      <c r="K13" s="715"/>
      <c r="L13" s="721"/>
    </row>
    <row r="14" spans="1:12">
      <c r="A14" s="1163">
        <f>'[2]Community Conversations'!$H$9</f>
        <v>0</v>
      </c>
      <c r="B14" s="710">
        <v>2</v>
      </c>
      <c r="C14" s="705"/>
      <c r="D14" s="705"/>
      <c r="E14" s="705"/>
      <c r="F14" s="715"/>
      <c r="G14" s="716"/>
      <c r="H14" s="717"/>
      <c r="I14" s="706"/>
      <c r="J14" s="706"/>
      <c r="K14" s="705"/>
      <c r="L14" s="718"/>
    </row>
    <row r="15" spans="1:12" ht="13.5" thickBot="1">
      <c r="A15" s="1164">
        <f>'[2]Community Conversations'!$H$9</f>
        <v>0</v>
      </c>
      <c r="B15" s="710">
        <v>3</v>
      </c>
      <c r="C15" s="705"/>
      <c r="D15" s="705"/>
      <c r="E15" s="705"/>
      <c r="F15" s="715"/>
      <c r="G15" s="716"/>
      <c r="H15" s="717"/>
      <c r="I15" s="705"/>
      <c r="J15" s="705"/>
      <c r="K15" s="705"/>
      <c r="L15" s="718"/>
    </row>
    <row r="16" spans="1:12">
      <c r="A16" s="1162">
        <f>'Community Conversations'!$H$119</f>
        <v>0</v>
      </c>
      <c r="B16" s="710">
        <v>1</v>
      </c>
      <c r="C16" s="715"/>
      <c r="D16" s="715"/>
      <c r="E16" s="715"/>
      <c r="F16" s="715"/>
      <c r="G16" s="719"/>
      <c r="H16" s="720"/>
      <c r="I16" s="705"/>
      <c r="J16" s="705"/>
      <c r="K16" s="715"/>
      <c r="L16" s="721"/>
    </row>
    <row r="17" spans="1:12">
      <c r="A17" s="1163">
        <f>'[2]Community Conversations'!$H$11</f>
        <v>0</v>
      </c>
      <c r="B17" s="710">
        <v>2</v>
      </c>
      <c r="C17" s="705"/>
      <c r="D17" s="705"/>
      <c r="E17" s="705"/>
      <c r="F17" s="715"/>
      <c r="G17" s="716"/>
      <c r="H17" s="717"/>
      <c r="I17" s="706"/>
      <c r="J17" s="706"/>
      <c r="K17" s="705"/>
      <c r="L17" s="718"/>
    </row>
    <row r="18" spans="1:12" ht="13.5" thickBot="1">
      <c r="A18" s="1164">
        <f>'[2]Community Conversations'!$H$11</f>
        <v>0</v>
      </c>
      <c r="B18" s="710">
        <v>3</v>
      </c>
      <c r="C18" s="735"/>
      <c r="D18" s="735"/>
      <c r="E18" s="735"/>
      <c r="F18" s="736"/>
      <c r="G18" s="737"/>
      <c r="H18" s="738"/>
      <c r="I18" s="705"/>
      <c r="J18" s="705"/>
      <c r="K18" s="739"/>
      <c r="L18" s="740"/>
    </row>
    <row r="19" spans="1:12" ht="45.75" thickBot="1">
      <c r="A19" s="699" t="s">
        <v>616</v>
      </c>
      <c r="B19" s="700"/>
      <c r="C19" s="701" t="s">
        <v>597</v>
      </c>
      <c r="D19" s="701" t="s">
        <v>598</v>
      </c>
      <c r="E19" s="701" t="s">
        <v>599</v>
      </c>
      <c r="F19" s="702" t="s">
        <v>600</v>
      </c>
      <c r="G19" s="702" t="s">
        <v>601</v>
      </c>
      <c r="H19" s="703" t="s">
        <v>602</v>
      </c>
      <c r="I19" s="749" t="s">
        <v>622</v>
      </c>
      <c r="J19" s="750" t="s">
        <v>623</v>
      </c>
      <c r="K19" s="749" t="s">
        <v>603</v>
      </c>
      <c r="L19" s="744" t="s">
        <v>604</v>
      </c>
    </row>
    <row r="20" spans="1:12">
      <c r="A20" s="1167">
        <f>'Community Conversations'!$A$121</f>
        <v>0</v>
      </c>
      <c r="B20" s="704">
        <v>1</v>
      </c>
      <c r="C20" s="705"/>
      <c r="D20" s="705"/>
      <c r="E20" s="705"/>
      <c r="F20" s="705"/>
      <c r="G20" s="705"/>
      <c r="H20" s="705"/>
      <c r="I20" s="705"/>
      <c r="J20" s="705"/>
      <c r="K20" s="705"/>
      <c r="L20" s="745"/>
    </row>
    <row r="21" spans="1:12">
      <c r="A21" s="1168" t="str">
        <f>'[2]Community Conversations'!$A$13</f>
        <v>Laws and Norms Favorable to Drug Use</v>
      </c>
      <c r="B21" s="704">
        <v>2</v>
      </c>
      <c r="C21" s="706"/>
      <c r="D21" s="706"/>
      <c r="E21" s="706"/>
      <c r="F21" s="706"/>
      <c r="G21" s="706"/>
      <c r="H21" s="706"/>
      <c r="I21" s="706"/>
      <c r="J21" s="706"/>
      <c r="K21" s="706"/>
      <c r="L21" s="746"/>
    </row>
    <row r="22" spans="1:12" ht="13.5" thickBot="1">
      <c r="A22" s="1168" t="str">
        <f>'[2]Community Conversations'!$A$13</f>
        <v>Laws and Norms Favorable to Drug Use</v>
      </c>
      <c r="B22" s="704">
        <v>3</v>
      </c>
      <c r="C22" s="705"/>
      <c r="D22" s="705"/>
      <c r="E22" s="705"/>
      <c r="F22" s="705"/>
      <c r="G22" s="705"/>
      <c r="H22" s="705"/>
      <c r="I22" s="705"/>
      <c r="J22" s="705"/>
      <c r="K22" s="705"/>
      <c r="L22" s="745"/>
    </row>
    <row r="23" spans="1:12" s="709" customFormat="1" ht="30.75" customHeight="1" thickBot="1">
      <c r="A23" s="707" t="s">
        <v>605</v>
      </c>
      <c r="B23" s="708"/>
      <c r="C23" s="701" t="s">
        <v>597</v>
      </c>
      <c r="D23" s="701" t="s">
        <v>598</v>
      </c>
      <c r="E23" s="701" t="s">
        <v>599</v>
      </c>
      <c r="F23" s="702" t="s">
        <v>600</v>
      </c>
      <c r="G23" s="702" t="s">
        <v>601</v>
      </c>
      <c r="H23" s="703" t="s">
        <v>602</v>
      </c>
      <c r="I23" s="749" t="s">
        <v>622</v>
      </c>
      <c r="J23" s="750" t="s">
        <v>623</v>
      </c>
      <c r="K23" s="749" t="s">
        <v>603</v>
      </c>
      <c r="L23" s="744" t="s">
        <v>604</v>
      </c>
    </row>
    <row r="24" spans="1:12">
      <c r="A24" s="1162">
        <f>'Community Conversations'!$H$121</f>
        <v>0</v>
      </c>
      <c r="B24" s="710">
        <v>1</v>
      </c>
      <c r="C24" s="711"/>
      <c r="D24" s="711"/>
      <c r="E24" s="711"/>
      <c r="F24" s="711"/>
      <c r="G24" s="712"/>
      <c r="H24" s="713"/>
      <c r="I24" s="705"/>
      <c r="J24" s="705"/>
      <c r="K24" s="711"/>
      <c r="L24" s="714"/>
    </row>
    <row r="25" spans="1:12">
      <c r="A25" s="1163"/>
      <c r="B25" s="710">
        <v>2</v>
      </c>
      <c r="C25" s="705"/>
      <c r="D25" s="705"/>
      <c r="E25" s="705"/>
      <c r="F25" s="715"/>
      <c r="G25" s="716"/>
      <c r="H25" s="717"/>
      <c r="I25" s="705"/>
      <c r="J25" s="705"/>
      <c r="K25" s="705"/>
      <c r="L25" s="718"/>
    </row>
    <row r="26" spans="1:12" ht="13.5" thickBot="1">
      <c r="A26" s="1164"/>
      <c r="B26" s="710">
        <v>3</v>
      </c>
      <c r="C26" s="705"/>
      <c r="D26" s="705"/>
      <c r="E26" s="705"/>
      <c r="F26" s="715"/>
      <c r="G26" s="716"/>
      <c r="H26" s="717"/>
      <c r="I26" s="705"/>
      <c r="J26" s="705"/>
      <c r="K26" s="705"/>
      <c r="L26" s="718"/>
    </row>
    <row r="27" spans="1:12">
      <c r="A27" s="1162">
        <f>'Community Conversations'!$H$123</f>
        <v>0</v>
      </c>
      <c r="B27" s="710">
        <v>1</v>
      </c>
      <c r="C27" s="715"/>
      <c r="D27" s="715"/>
      <c r="E27" s="715"/>
      <c r="F27" s="715"/>
      <c r="G27" s="719"/>
      <c r="H27" s="720"/>
      <c r="I27" s="705"/>
      <c r="J27" s="705"/>
      <c r="K27" s="715"/>
      <c r="L27" s="721"/>
    </row>
    <row r="28" spans="1:12">
      <c r="A28" s="1163">
        <f>'[2]Community Conversations'!$H$7</f>
        <v>0</v>
      </c>
      <c r="B28" s="710">
        <v>2</v>
      </c>
      <c r="C28" s="705"/>
      <c r="D28" s="705"/>
      <c r="E28" s="705"/>
      <c r="F28" s="715"/>
      <c r="G28" s="716"/>
      <c r="H28" s="717"/>
      <c r="I28" s="706"/>
      <c r="J28" s="706"/>
      <c r="K28" s="705"/>
      <c r="L28" s="718"/>
    </row>
    <row r="29" spans="1:12" ht="13.5" thickBot="1">
      <c r="A29" s="1164">
        <f>'[2]Community Conversations'!$H$7</f>
        <v>0</v>
      </c>
      <c r="B29" s="710">
        <v>3</v>
      </c>
      <c r="C29" s="705"/>
      <c r="D29" s="705"/>
      <c r="E29" s="705"/>
      <c r="F29" s="715"/>
      <c r="G29" s="716"/>
      <c r="H29" s="717"/>
      <c r="I29" s="705"/>
      <c r="J29" s="705"/>
      <c r="K29" s="705"/>
      <c r="L29" s="718"/>
    </row>
    <row r="30" spans="1:12">
      <c r="A30" s="1162">
        <f>'Community Conversations'!$H$125</f>
        <v>0</v>
      </c>
      <c r="B30" s="710">
        <v>1</v>
      </c>
      <c r="C30" s="715"/>
      <c r="D30" s="715"/>
      <c r="E30" s="715"/>
      <c r="F30" s="715"/>
      <c r="G30" s="719"/>
      <c r="H30" s="720"/>
      <c r="I30" s="705"/>
      <c r="J30" s="705"/>
      <c r="K30" s="715"/>
      <c r="L30" s="721"/>
    </row>
    <row r="31" spans="1:12">
      <c r="A31" s="1163">
        <f>'[2]Community Conversations'!$H$9</f>
        <v>0</v>
      </c>
      <c r="B31" s="710">
        <v>2</v>
      </c>
      <c r="C31" s="705"/>
      <c r="D31" s="705"/>
      <c r="E31" s="705"/>
      <c r="F31" s="715"/>
      <c r="G31" s="716"/>
      <c r="H31" s="717"/>
      <c r="I31" s="706"/>
      <c r="J31" s="706"/>
      <c r="K31" s="705"/>
      <c r="L31" s="718"/>
    </row>
    <row r="32" spans="1:12" ht="13.5" thickBot="1">
      <c r="A32" s="1164">
        <f>'[2]Community Conversations'!$H$9</f>
        <v>0</v>
      </c>
      <c r="B32" s="710">
        <v>3</v>
      </c>
      <c r="C32" s="705"/>
      <c r="D32" s="705"/>
      <c r="E32" s="705"/>
      <c r="F32" s="715"/>
      <c r="G32" s="716"/>
      <c r="H32" s="717"/>
      <c r="I32" s="705"/>
      <c r="J32" s="705"/>
      <c r="K32" s="705"/>
      <c r="L32" s="718"/>
    </row>
    <row r="33" spans="1:12">
      <c r="A33" s="1162">
        <f>'Community Conversations'!$H$127</f>
        <v>0</v>
      </c>
      <c r="B33" s="710">
        <v>1</v>
      </c>
      <c r="C33" s="715"/>
      <c r="D33" s="715"/>
      <c r="E33" s="715"/>
      <c r="F33" s="715"/>
      <c r="G33" s="719"/>
      <c r="H33" s="720"/>
      <c r="I33" s="705"/>
      <c r="J33" s="705"/>
      <c r="K33" s="715"/>
      <c r="L33" s="721"/>
    </row>
    <row r="34" spans="1:12">
      <c r="A34" s="1163">
        <f>'[2]Community Conversations'!$H$11</f>
        <v>0</v>
      </c>
      <c r="B34" s="710">
        <v>2</v>
      </c>
      <c r="C34" s="705"/>
      <c r="D34" s="705"/>
      <c r="E34" s="705"/>
      <c r="F34" s="715"/>
      <c r="G34" s="716"/>
      <c r="H34" s="717"/>
      <c r="I34" s="706"/>
      <c r="J34" s="706"/>
      <c r="K34" s="705"/>
      <c r="L34" s="718"/>
    </row>
    <row r="35" spans="1:12" ht="13.5" thickBot="1">
      <c r="A35" s="1164">
        <f>'[2]Community Conversations'!$H$11</f>
        <v>0</v>
      </c>
      <c r="B35" s="710">
        <v>3</v>
      </c>
      <c r="C35" s="735"/>
      <c r="D35" s="735"/>
      <c r="E35" s="735"/>
      <c r="F35" s="736"/>
      <c r="G35" s="737"/>
      <c r="H35" s="738"/>
      <c r="I35" s="705"/>
      <c r="J35" s="705"/>
      <c r="K35" s="739"/>
      <c r="L35" s="740"/>
    </row>
    <row r="36" spans="1:12" ht="45.75" thickBot="1">
      <c r="A36" s="699" t="s">
        <v>616</v>
      </c>
      <c r="B36" s="700"/>
      <c r="C36" s="701" t="s">
        <v>597</v>
      </c>
      <c r="D36" s="701" t="s">
        <v>598</v>
      </c>
      <c r="E36" s="701" t="s">
        <v>599</v>
      </c>
      <c r="F36" s="702" t="s">
        <v>600</v>
      </c>
      <c r="G36" s="702" t="s">
        <v>601</v>
      </c>
      <c r="H36" s="703" t="s">
        <v>602</v>
      </c>
      <c r="I36" s="749" t="s">
        <v>622</v>
      </c>
      <c r="J36" s="750" t="s">
        <v>623</v>
      </c>
      <c r="K36" s="749" t="s">
        <v>603</v>
      </c>
      <c r="L36" s="744" t="s">
        <v>604</v>
      </c>
    </row>
    <row r="37" spans="1:12">
      <c r="A37" s="1167">
        <f>'Community Conversations'!$A$129</f>
        <v>0</v>
      </c>
      <c r="B37" s="704">
        <v>1</v>
      </c>
      <c r="C37" s="705"/>
      <c r="D37" s="705"/>
      <c r="E37" s="705"/>
      <c r="F37" s="705"/>
      <c r="G37" s="705"/>
      <c r="H37" s="705"/>
      <c r="I37" s="705"/>
      <c r="J37" s="705"/>
      <c r="K37" s="705"/>
      <c r="L37" s="745"/>
    </row>
    <row r="38" spans="1:12">
      <c r="A38" s="1168" t="str">
        <f>'[2]Community Conversations'!$A$21</f>
        <v>Parental Attitudes Favorable to Drug Use</v>
      </c>
      <c r="B38" s="704">
        <v>2</v>
      </c>
      <c r="C38" s="706"/>
      <c r="D38" s="706"/>
      <c r="E38" s="706"/>
      <c r="F38" s="706"/>
      <c r="G38" s="706"/>
      <c r="H38" s="706"/>
      <c r="I38" s="706"/>
      <c r="J38" s="706"/>
      <c r="K38" s="706"/>
      <c r="L38" s="746"/>
    </row>
    <row r="39" spans="1:12" ht="13.5" thickBot="1">
      <c r="A39" s="1168" t="str">
        <f>'[2]Community Conversations'!$A$21</f>
        <v>Parental Attitudes Favorable to Drug Use</v>
      </c>
      <c r="B39" s="704">
        <v>3</v>
      </c>
      <c r="C39" s="705"/>
      <c r="D39" s="705"/>
      <c r="E39" s="705"/>
      <c r="F39" s="705"/>
      <c r="G39" s="705"/>
      <c r="H39" s="705"/>
      <c r="I39" s="705"/>
      <c r="J39" s="705"/>
      <c r="K39" s="705"/>
      <c r="L39" s="745"/>
    </row>
    <row r="40" spans="1:12" s="709" customFormat="1" ht="30.75" customHeight="1" thickBot="1">
      <c r="A40" s="707" t="s">
        <v>605</v>
      </c>
      <c r="B40" s="708"/>
      <c r="C40" s="701" t="s">
        <v>597</v>
      </c>
      <c r="D40" s="701" t="s">
        <v>598</v>
      </c>
      <c r="E40" s="701" t="s">
        <v>599</v>
      </c>
      <c r="F40" s="702" t="s">
        <v>600</v>
      </c>
      <c r="G40" s="702" t="s">
        <v>601</v>
      </c>
      <c r="H40" s="703" t="s">
        <v>602</v>
      </c>
      <c r="I40" s="749" t="s">
        <v>622</v>
      </c>
      <c r="J40" s="750" t="s">
        <v>623</v>
      </c>
      <c r="K40" s="749" t="s">
        <v>603</v>
      </c>
      <c r="L40" s="744" t="s">
        <v>604</v>
      </c>
    </row>
    <row r="41" spans="1:12">
      <c r="A41" s="1162">
        <f>'Community Conversations'!$H$129</f>
        <v>0</v>
      </c>
      <c r="B41" s="710">
        <v>1</v>
      </c>
      <c r="C41" s="711"/>
      <c r="D41" s="711"/>
      <c r="E41" s="711"/>
      <c r="F41" s="711"/>
      <c r="G41" s="712"/>
      <c r="H41" s="713"/>
      <c r="I41" s="705"/>
      <c r="J41" s="705"/>
      <c r="K41" s="711"/>
      <c r="L41" s="714"/>
    </row>
    <row r="42" spans="1:12">
      <c r="A42" s="1163"/>
      <c r="B42" s="710">
        <v>2</v>
      </c>
      <c r="C42" s="705"/>
      <c r="D42" s="705"/>
      <c r="E42" s="705"/>
      <c r="F42" s="715"/>
      <c r="G42" s="716"/>
      <c r="H42" s="717"/>
      <c r="I42" s="705"/>
      <c r="J42" s="705"/>
      <c r="K42" s="705"/>
      <c r="L42" s="718"/>
    </row>
    <row r="43" spans="1:12" ht="13.5" thickBot="1">
      <c r="A43" s="1164"/>
      <c r="B43" s="710">
        <v>3</v>
      </c>
      <c r="C43" s="705"/>
      <c r="D43" s="705"/>
      <c r="E43" s="705"/>
      <c r="F43" s="715"/>
      <c r="G43" s="716"/>
      <c r="H43" s="717"/>
      <c r="I43" s="705"/>
      <c r="J43" s="705"/>
      <c r="K43" s="705"/>
      <c r="L43" s="718"/>
    </row>
    <row r="44" spans="1:12">
      <c r="A44" s="1162">
        <f>'Community Conversations'!$H$131</f>
        <v>0</v>
      </c>
      <c r="B44" s="710">
        <v>1</v>
      </c>
      <c r="C44" s="715"/>
      <c r="D44" s="715"/>
      <c r="E44" s="715"/>
      <c r="F44" s="715"/>
      <c r="G44" s="719"/>
      <c r="H44" s="720"/>
      <c r="I44" s="705"/>
      <c r="J44" s="705"/>
      <c r="K44" s="715"/>
      <c r="L44" s="721"/>
    </row>
    <row r="45" spans="1:12">
      <c r="A45" s="1163">
        <f>'[2]Community Conversations'!$H$7</f>
        <v>0</v>
      </c>
      <c r="B45" s="710">
        <v>2</v>
      </c>
      <c r="C45" s="705"/>
      <c r="D45" s="705"/>
      <c r="E45" s="705"/>
      <c r="F45" s="715"/>
      <c r="G45" s="716"/>
      <c r="H45" s="717"/>
      <c r="I45" s="706"/>
      <c r="J45" s="706"/>
      <c r="K45" s="705"/>
      <c r="L45" s="718"/>
    </row>
    <row r="46" spans="1:12" ht="13.5" thickBot="1">
      <c r="A46" s="1164">
        <f>'[2]Community Conversations'!$H$7</f>
        <v>0</v>
      </c>
      <c r="B46" s="710">
        <v>3</v>
      </c>
      <c r="C46" s="705"/>
      <c r="D46" s="705"/>
      <c r="E46" s="705"/>
      <c r="F46" s="715"/>
      <c r="G46" s="716"/>
      <c r="H46" s="717"/>
      <c r="I46" s="705"/>
      <c r="J46" s="705"/>
      <c r="K46" s="705"/>
      <c r="L46" s="718"/>
    </row>
    <row r="47" spans="1:12">
      <c r="A47" s="1162">
        <f>'Community Conversations'!$H$133</f>
        <v>0</v>
      </c>
      <c r="B47" s="710">
        <v>1</v>
      </c>
      <c r="C47" s="715"/>
      <c r="D47" s="715"/>
      <c r="E47" s="715"/>
      <c r="F47" s="715"/>
      <c r="G47" s="719"/>
      <c r="H47" s="720"/>
      <c r="I47" s="705"/>
      <c r="J47" s="705"/>
      <c r="K47" s="715"/>
      <c r="L47" s="721"/>
    </row>
    <row r="48" spans="1:12">
      <c r="A48" s="1163">
        <f>'[2]Community Conversations'!$H$9</f>
        <v>0</v>
      </c>
      <c r="B48" s="710">
        <v>2</v>
      </c>
      <c r="C48" s="705"/>
      <c r="D48" s="705"/>
      <c r="E48" s="705"/>
      <c r="F48" s="715"/>
      <c r="G48" s="716"/>
      <c r="H48" s="717"/>
      <c r="I48" s="706"/>
      <c r="J48" s="706"/>
      <c r="K48" s="705"/>
      <c r="L48" s="718"/>
    </row>
    <row r="49" spans="1:12" ht="13.5" thickBot="1">
      <c r="A49" s="1164">
        <f>'[2]Community Conversations'!$H$9</f>
        <v>0</v>
      </c>
      <c r="B49" s="710">
        <v>3</v>
      </c>
      <c r="C49" s="705"/>
      <c r="D49" s="705"/>
      <c r="E49" s="705"/>
      <c r="F49" s="715"/>
      <c r="G49" s="716"/>
      <c r="H49" s="717"/>
      <c r="I49" s="705"/>
      <c r="J49" s="705"/>
      <c r="K49" s="705"/>
      <c r="L49" s="718"/>
    </row>
    <row r="50" spans="1:12">
      <c r="A50" s="1162">
        <f>'Community Conversations'!$H$135</f>
        <v>0</v>
      </c>
      <c r="B50" s="710">
        <v>1</v>
      </c>
      <c r="C50" s="715"/>
      <c r="D50" s="715"/>
      <c r="E50" s="715"/>
      <c r="F50" s="715"/>
      <c r="G50" s="719"/>
      <c r="H50" s="720"/>
      <c r="I50" s="705"/>
      <c r="J50" s="705"/>
      <c r="K50" s="715"/>
      <c r="L50" s="721"/>
    </row>
    <row r="51" spans="1:12">
      <c r="A51" s="1163">
        <f>'[2]Community Conversations'!$H$11</f>
        <v>0</v>
      </c>
      <c r="B51" s="710">
        <v>2</v>
      </c>
      <c r="C51" s="705"/>
      <c r="D51" s="705"/>
      <c r="E51" s="705"/>
      <c r="F51" s="715"/>
      <c r="G51" s="716"/>
      <c r="H51" s="717"/>
      <c r="I51" s="706"/>
      <c r="J51" s="706"/>
      <c r="K51" s="705"/>
      <c r="L51" s="718"/>
    </row>
    <row r="52" spans="1:12" ht="13.5" thickBot="1">
      <c r="A52" s="1164">
        <f>'[2]Community Conversations'!$H$11</f>
        <v>0</v>
      </c>
      <c r="B52" s="747">
        <v>3</v>
      </c>
      <c r="C52" s="735"/>
      <c r="D52" s="735"/>
      <c r="E52" s="735"/>
      <c r="F52" s="736"/>
      <c r="G52" s="737"/>
      <c r="H52" s="738"/>
      <c r="I52" s="735"/>
      <c r="J52" s="735"/>
      <c r="K52" s="739"/>
      <c r="L52" s="740"/>
    </row>
  </sheetData>
  <sheetProtection algorithmName="SHA-512" hashValue="z9tMF1Ac+5XqKIweI672NHdpTDEHHbaZ9umxuJvg7KYgSprvnZjVYb8xqD2RiXUPXeM4jHAf8m3GZJ4mXsiRhQ==" saltValue="ObBQDZNXyhMnU18nZnqE9Q==" spinCount="100000" sheet="1" objects="1" scenarios="1"/>
  <mergeCells count="16">
    <mergeCell ref="C1:G1"/>
    <mergeCell ref="A3:A5"/>
    <mergeCell ref="A7:A9"/>
    <mergeCell ref="A10:A12"/>
    <mergeCell ref="A20:A22"/>
    <mergeCell ref="A24:A26"/>
    <mergeCell ref="A27:A29"/>
    <mergeCell ref="A41:A43"/>
    <mergeCell ref="A13:A15"/>
    <mergeCell ref="A16:A18"/>
    <mergeCell ref="A44:A46"/>
    <mergeCell ref="A47:A49"/>
    <mergeCell ref="A50:A52"/>
    <mergeCell ref="A30:A32"/>
    <mergeCell ref="A33:A35"/>
    <mergeCell ref="A37:A39"/>
  </mergeCell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expression" priority="1" id="{F340501A-BCC2-48FD-9B55-9185E75E9289}">
            <xm:f>'Action Plan - Problem 1'!$F7="No"</xm:f>
            <x14:dxf>
              <fill>
                <patternFill>
                  <bgColor theme="1"/>
                </patternFill>
              </fill>
            </x14:dxf>
          </x14:cfRule>
          <xm:sqref>G41:H52 K41:K52 G7:H18 K7:K18 G24:H35 K24:K35</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464"/>
  </sheetPr>
  <dimension ref="A1:L52"/>
  <sheetViews>
    <sheetView zoomScaleNormal="100" workbookViewId="0">
      <selection activeCell="D7" sqref="D7:D12"/>
    </sheetView>
  </sheetViews>
  <sheetFormatPr defaultRowHeight="12.75"/>
  <cols>
    <col min="1" max="1" width="29.28515625" bestFit="1" customWidth="1"/>
    <col min="2" max="2" width="3" bestFit="1" customWidth="1"/>
    <col min="3" max="7" width="28.7109375" customWidth="1"/>
    <col min="8" max="8" width="16.7109375" customWidth="1"/>
    <col min="9" max="12" width="28.7109375" customWidth="1"/>
    <col min="13" max="13" width="16.5703125" customWidth="1"/>
  </cols>
  <sheetData>
    <row r="1" spans="1:12" s="725" customFormat="1" ht="16.5" thickBot="1">
      <c r="A1" s="724" t="s">
        <v>608</v>
      </c>
      <c r="B1" s="741"/>
      <c r="C1" s="1165">
        <f>'Community Conversations'!$A$138</f>
        <v>0</v>
      </c>
      <c r="D1" s="1166"/>
      <c r="E1" s="1166"/>
      <c r="F1" s="1166"/>
      <c r="G1" s="1166"/>
      <c r="H1" s="742"/>
      <c r="I1" s="742"/>
      <c r="J1" s="742"/>
      <c r="K1" s="742"/>
      <c r="L1" s="742"/>
    </row>
    <row r="2" spans="1:12" ht="45.75" thickBot="1">
      <c r="A2" s="699" t="s">
        <v>616</v>
      </c>
      <c r="B2" s="700"/>
      <c r="C2" s="701" t="s">
        <v>597</v>
      </c>
      <c r="D2" s="701" t="s">
        <v>598</v>
      </c>
      <c r="E2" s="701" t="s">
        <v>599</v>
      </c>
      <c r="F2" s="702" t="s">
        <v>600</v>
      </c>
      <c r="G2" s="702" t="s">
        <v>601</v>
      </c>
      <c r="H2" s="703" t="s">
        <v>602</v>
      </c>
      <c r="I2" s="749" t="s">
        <v>622</v>
      </c>
      <c r="J2" s="750" t="s">
        <v>623</v>
      </c>
      <c r="K2" s="749" t="s">
        <v>603</v>
      </c>
      <c r="L2" s="744" t="s">
        <v>604</v>
      </c>
    </row>
    <row r="3" spans="1:12">
      <c r="A3" s="1167">
        <f>'Community Conversations'!$A$140</f>
        <v>0</v>
      </c>
      <c r="B3" s="704">
        <v>1</v>
      </c>
      <c r="C3" s="705"/>
      <c r="D3" s="705"/>
      <c r="E3" s="705"/>
      <c r="F3" s="706"/>
      <c r="G3" s="705"/>
      <c r="H3" s="705"/>
      <c r="I3" s="705"/>
      <c r="J3" s="705"/>
      <c r="K3" s="705"/>
      <c r="L3" s="745"/>
    </row>
    <row r="4" spans="1:12">
      <c r="A4" s="1168" t="str">
        <f>'[2]Community Conversations'!$A$5</f>
        <v>Perceived Availability of Drugs</v>
      </c>
      <c r="B4" s="704">
        <v>2</v>
      </c>
      <c r="C4" s="705"/>
      <c r="D4" s="705"/>
      <c r="E4" s="705"/>
      <c r="F4" s="705"/>
      <c r="G4" s="705"/>
      <c r="H4" s="705"/>
      <c r="I4" s="705"/>
      <c r="J4" s="705"/>
      <c r="K4" s="705"/>
      <c r="L4" s="745"/>
    </row>
    <row r="5" spans="1:12" ht="13.5" thickBot="1">
      <c r="A5" s="1168" t="str">
        <f>'[2]Community Conversations'!$A$5</f>
        <v>Perceived Availability of Drugs</v>
      </c>
      <c r="B5" s="704">
        <v>3</v>
      </c>
      <c r="C5" s="705"/>
      <c r="D5" s="705"/>
      <c r="E5" s="705"/>
      <c r="F5" s="705"/>
      <c r="G5" s="705"/>
      <c r="H5" s="705"/>
      <c r="I5" s="705"/>
      <c r="J5" s="705"/>
      <c r="K5" s="705"/>
      <c r="L5" s="745"/>
    </row>
    <row r="6" spans="1:12" s="709" customFormat="1" ht="30.75" customHeight="1" thickBot="1">
      <c r="A6" s="707" t="s">
        <v>605</v>
      </c>
      <c r="B6" s="708"/>
      <c r="C6" s="701" t="s">
        <v>597</v>
      </c>
      <c r="D6" s="701" t="s">
        <v>598</v>
      </c>
      <c r="E6" s="701" t="s">
        <v>599</v>
      </c>
      <c r="F6" s="702" t="s">
        <v>600</v>
      </c>
      <c r="G6" s="702" t="s">
        <v>601</v>
      </c>
      <c r="H6" s="703" t="s">
        <v>602</v>
      </c>
      <c r="I6" s="749" t="s">
        <v>622</v>
      </c>
      <c r="J6" s="750" t="s">
        <v>623</v>
      </c>
      <c r="K6" s="749" t="s">
        <v>603</v>
      </c>
      <c r="L6" s="744" t="s">
        <v>604</v>
      </c>
    </row>
    <row r="7" spans="1:12">
      <c r="A7" s="1162">
        <f>'Community Conversations'!$H$140</f>
        <v>0</v>
      </c>
      <c r="B7" s="710">
        <v>1</v>
      </c>
      <c r="C7" s="711"/>
      <c r="D7" s="711"/>
      <c r="E7" s="711"/>
      <c r="F7" s="711"/>
      <c r="G7" s="712"/>
      <c r="H7" s="713"/>
      <c r="I7" s="705"/>
      <c r="J7" s="705"/>
      <c r="K7" s="711"/>
      <c r="L7" s="714"/>
    </row>
    <row r="8" spans="1:12">
      <c r="A8" s="1163"/>
      <c r="B8" s="710">
        <v>2</v>
      </c>
      <c r="C8" s="705"/>
      <c r="D8" s="705"/>
      <c r="E8" s="705"/>
      <c r="F8" s="715"/>
      <c r="G8" s="716"/>
      <c r="H8" s="717"/>
      <c r="I8" s="705"/>
      <c r="J8" s="705"/>
      <c r="K8" s="705"/>
      <c r="L8" s="718"/>
    </row>
    <row r="9" spans="1:12" ht="13.5" thickBot="1">
      <c r="A9" s="1164"/>
      <c r="B9" s="710">
        <v>3</v>
      </c>
      <c r="C9" s="705"/>
      <c r="D9" s="705"/>
      <c r="E9" s="705"/>
      <c r="F9" s="715"/>
      <c r="G9" s="716"/>
      <c r="H9" s="717"/>
      <c r="I9" s="705"/>
      <c r="J9" s="705"/>
      <c r="K9" s="705"/>
      <c r="L9" s="718"/>
    </row>
    <row r="10" spans="1:12">
      <c r="A10" s="1162">
        <f>'Community Conversations'!$H$142</f>
        <v>0</v>
      </c>
      <c r="B10" s="710">
        <v>1</v>
      </c>
      <c r="C10" s="715"/>
      <c r="D10" s="715"/>
      <c r="E10" s="715"/>
      <c r="F10" s="715"/>
      <c r="G10" s="719"/>
      <c r="H10" s="720"/>
      <c r="I10" s="705"/>
      <c r="J10" s="705"/>
      <c r="K10" s="715"/>
      <c r="L10" s="721"/>
    </row>
    <row r="11" spans="1:12">
      <c r="A11" s="1163">
        <f>'[2]Community Conversations'!$H$7</f>
        <v>0</v>
      </c>
      <c r="B11" s="710">
        <v>2</v>
      </c>
      <c r="C11" s="705"/>
      <c r="D11" s="705"/>
      <c r="E11" s="705"/>
      <c r="F11" s="715"/>
      <c r="G11" s="716"/>
      <c r="H11" s="717"/>
      <c r="I11" s="706"/>
      <c r="J11" s="706"/>
      <c r="K11" s="705"/>
      <c r="L11" s="718"/>
    </row>
    <row r="12" spans="1:12" ht="13.5" thickBot="1">
      <c r="A12" s="1164">
        <f>'[2]Community Conversations'!$H$7</f>
        <v>0</v>
      </c>
      <c r="B12" s="710">
        <v>3</v>
      </c>
      <c r="C12" s="705"/>
      <c r="D12" s="705"/>
      <c r="E12" s="705"/>
      <c r="F12" s="715"/>
      <c r="G12" s="716"/>
      <c r="H12" s="717"/>
      <c r="I12" s="705"/>
      <c r="J12" s="705"/>
      <c r="K12" s="705"/>
      <c r="L12" s="718"/>
    </row>
    <row r="13" spans="1:12">
      <c r="A13" s="1162">
        <f>'Community Conversations'!$H$144</f>
        <v>0</v>
      </c>
      <c r="B13" s="710">
        <v>1</v>
      </c>
      <c r="C13" s="715"/>
      <c r="D13" s="715"/>
      <c r="E13" s="715"/>
      <c r="F13" s="715"/>
      <c r="G13" s="719"/>
      <c r="H13" s="720"/>
      <c r="I13" s="705"/>
      <c r="J13" s="705"/>
      <c r="K13" s="715"/>
      <c r="L13" s="721"/>
    </row>
    <row r="14" spans="1:12">
      <c r="A14" s="1163">
        <f>'[2]Community Conversations'!$H$9</f>
        <v>0</v>
      </c>
      <c r="B14" s="710">
        <v>2</v>
      </c>
      <c r="C14" s="705"/>
      <c r="D14" s="705"/>
      <c r="E14" s="705"/>
      <c r="F14" s="715"/>
      <c r="G14" s="716"/>
      <c r="H14" s="717"/>
      <c r="I14" s="706"/>
      <c r="J14" s="706"/>
      <c r="K14" s="705"/>
      <c r="L14" s="718"/>
    </row>
    <row r="15" spans="1:12" ht="13.5" thickBot="1">
      <c r="A15" s="1164">
        <f>'[2]Community Conversations'!$H$9</f>
        <v>0</v>
      </c>
      <c r="B15" s="710">
        <v>3</v>
      </c>
      <c r="C15" s="705"/>
      <c r="D15" s="705"/>
      <c r="E15" s="705"/>
      <c r="F15" s="715"/>
      <c r="G15" s="716"/>
      <c r="H15" s="717"/>
      <c r="I15" s="705"/>
      <c r="J15" s="705"/>
      <c r="K15" s="705"/>
      <c r="L15" s="718"/>
    </row>
    <row r="16" spans="1:12">
      <c r="A16" s="1162">
        <f>'Community Conversations'!$H$146</f>
        <v>0</v>
      </c>
      <c r="B16" s="710">
        <v>1</v>
      </c>
      <c r="C16" s="715"/>
      <c r="D16" s="715"/>
      <c r="E16" s="715"/>
      <c r="F16" s="715"/>
      <c r="G16" s="719"/>
      <c r="H16" s="720"/>
      <c r="I16" s="705"/>
      <c r="J16" s="705"/>
      <c r="K16" s="715"/>
      <c r="L16" s="721"/>
    </row>
    <row r="17" spans="1:12">
      <c r="A17" s="1163">
        <f>'[2]Community Conversations'!$H$11</f>
        <v>0</v>
      </c>
      <c r="B17" s="710">
        <v>2</v>
      </c>
      <c r="C17" s="705"/>
      <c r="D17" s="705"/>
      <c r="E17" s="705"/>
      <c r="F17" s="715"/>
      <c r="G17" s="716"/>
      <c r="H17" s="717"/>
      <c r="I17" s="706"/>
      <c r="J17" s="706"/>
      <c r="K17" s="705"/>
      <c r="L17" s="718"/>
    </row>
    <row r="18" spans="1:12" ht="13.5" thickBot="1">
      <c r="A18" s="1164">
        <f>'[2]Community Conversations'!$H$11</f>
        <v>0</v>
      </c>
      <c r="B18" s="710">
        <v>3</v>
      </c>
      <c r="C18" s="735"/>
      <c r="D18" s="735"/>
      <c r="E18" s="735"/>
      <c r="F18" s="736"/>
      <c r="G18" s="737"/>
      <c r="H18" s="738"/>
      <c r="I18" s="705"/>
      <c r="J18" s="705"/>
      <c r="K18" s="739"/>
      <c r="L18" s="740"/>
    </row>
    <row r="19" spans="1:12" ht="45.75" thickBot="1">
      <c r="A19" s="699" t="s">
        <v>616</v>
      </c>
      <c r="B19" s="700"/>
      <c r="C19" s="701" t="s">
        <v>597</v>
      </c>
      <c r="D19" s="701" t="s">
        <v>598</v>
      </c>
      <c r="E19" s="701" t="s">
        <v>599</v>
      </c>
      <c r="F19" s="702" t="s">
        <v>600</v>
      </c>
      <c r="G19" s="702" t="s">
        <v>601</v>
      </c>
      <c r="H19" s="703" t="s">
        <v>602</v>
      </c>
      <c r="I19" s="749" t="s">
        <v>622</v>
      </c>
      <c r="J19" s="750" t="s">
        <v>623</v>
      </c>
      <c r="K19" s="749" t="s">
        <v>603</v>
      </c>
      <c r="L19" s="744" t="s">
        <v>604</v>
      </c>
    </row>
    <row r="20" spans="1:12">
      <c r="A20" s="1167">
        <f>'Community Conversations'!$A$148</f>
        <v>0</v>
      </c>
      <c r="B20" s="704">
        <v>1</v>
      </c>
      <c r="C20" s="705"/>
      <c r="D20" s="705"/>
      <c r="E20" s="705"/>
      <c r="F20" s="705"/>
      <c r="G20" s="705"/>
      <c r="H20" s="705"/>
      <c r="I20" s="705"/>
      <c r="J20" s="705"/>
      <c r="K20" s="705"/>
      <c r="L20" s="745"/>
    </row>
    <row r="21" spans="1:12">
      <c r="A21" s="1168" t="str">
        <f>'[2]Community Conversations'!$A$13</f>
        <v>Laws and Norms Favorable to Drug Use</v>
      </c>
      <c r="B21" s="704">
        <v>2</v>
      </c>
      <c r="C21" s="706"/>
      <c r="D21" s="706"/>
      <c r="E21" s="706"/>
      <c r="F21" s="706"/>
      <c r="G21" s="706"/>
      <c r="H21" s="706"/>
      <c r="I21" s="706"/>
      <c r="J21" s="706"/>
      <c r="K21" s="706"/>
      <c r="L21" s="746"/>
    </row>
    <row r="22" spans="1:12" ht="13.5" thickBot="1">
      <c r="A22" s="1168" t="str">
        <f>'[2]Community Conversations'!$A$13</f>
        <v>Laws and Norms Favorable to Drug Use</v>
      </c>
      <c r="B22" s="704">
        <v>3</v>
      </c>
      <c r="C22" s="705"/>
      <c r="D22" s="705"/>
      <c r="E22" s="705"/>
      <c r="F22" s="705"/>
      <c r="G22" s="705"/>
      <c r="H22" s="705"/>
      <c r="I22" s="705"/>
      <c r="J22" s="705"/>
      <c r="K22" s="705"/>
      <c r="L22" s="745"/>
    </row>
    <row r="23" spans="1:12" s="709" customFormat="1" ht="30.75" customHeight="1" thickBot="1">
      <c r="A23" s="707" t="s">
        <v>605</v>
      </c>
      <c r="B23" s="708"/>
      <c r="C23" s="701" t="s">
        <v>597</v>
      </c>
      <c r="D23" s="701" t="s">
        <v>598</v>
      </c>
      <c r="E23" s="701" t="s">
        <v>599</v>
      </c>
      <c r="F23" s="702" t="s">
        <v>600</v>
      </c>
      <c r="G23" s="702" t="s">
        <v>601</v>
      </c>
      <c r="H23" s="703" t="s">
        <v>602</v>
      </c>
      <c r="I23" s="749" t="s">
        <v>622</v>
      </c>
      <c r="J23" s="750" t="s">
        <v>623</v>
      </c>
      <c r="K23" s="749" t="s">
        <v>603</v>
      </c>
      <c r="L23" s="744" t="s">
        <v>604</v>
      </c>
    </row>
    <row r="24" spans="1:12">
      <c r="A24" s="1162">
        <f>'Community Conversations'!$H$148</f>
        <v>0</v>
      </c>
      <c r="B24" s="710">
        <v>1</v>
      </c>
      <c r="C24" s="711"/>
      <c r="D24" s="711"/>
      <c r="E24" s="711"/>
      <c r="F24" s="711"/>
      <c r="G24" s="712"/>
      <c r="H24" s="713"/>
      <c r="I24" s="705"/>
      <c r="J24" s="705"/>
      <c r="K24" s="711"/>
      <c r="L24" s="714"/>
    </row>
    <row r="25" spans="1:12">
      <c r="A25" s="1163"/>
      <c r="B25" s="710">
        <v>2</v>
      </c>
      <c r="C25" s="705"/>
      <c r="D25" s="705"/>
      <c r="E25" s="705"/>
      <c r="F25" s="715"/>
      <c r="G25" s="716"/>
      <c r="H25" s="717"/>
      <c r="I25" s="705"/>
      <c r="J25" s="705"/>
      <c r="K25" s="705"/>
      <c r="L25" s="718"/>
    </row>
    <row r="26" spans="1:12" ht="13.5" thickBot="1">
      <c r="A26" s="1164"/>
      <c r="B26" s="710">
        <v>3</v>
      </c>
      <c r="C26" s="705"/>
      <c r="D26" s="705"/>
      <c r="E26" s="705"/>
      <c r="F26" s="715"/>
      <c r="G26" s="716"/>
      <c r="H26" s="717"/>
      <c r="I26" s="705"/>
      <c r="J26" s="705"/>
      <c r="K26" s="705"/>
      <c r="L26" s="718"/>
    </row>
    <row r="27" spans="1:12">
      <c r="A27" s="1162">
        <f>'Community Conversations'!$H$150</f>
        <v>0</v>
      </c>
      <c r="B27" s="710">
        <v>1</v>
      </c>
      <c r="C27" s="715"/>
      <c r="D27" s="715"/>
      <c r="E27" s="715"/>
      <c r="F27" s="715"/>
      <c r="G27" s="719"/>
      <c r="H27" s="720"/>
      <c r="I27" s="705"/>
      <c r="J27" s="705"/>
      <c r="K27" s="715"/>
      <c r="L27" s="721"/>
    </row>
    <row r="28" spans="1:12">
      <c r="A28" s="1163">
        <f>'[2]Community Conversations'!$H$7</f>
        <v>0</v>
      </c>
      <c r="B28" s="710">
        <v>2</v>
      </c>
      <c r="C28" s="705"/>
      <c r="D28" s="705"/>
      <c r="E28" s="705"/>
      <c r="F28" s="715"/>
      <c r="G28" s="716"/>
      <c r="H28" s="717"/>
      <c r="I28" s="706"/>
      <c r="J28" s="706"/>
      <c r="K28" s="705"/>
      <c r="L28" s="718"/>
    </row>
    <row r="29" spans="1:12" ht="13.5" thickBot="1">
      <c r="A29" s="1164">
        <f>'[2]Community Conversations'!$H$7</f>
        <v>0</v>
      </c>
      <c r="B29" s="710">
        <v>3</v>
      </c>
      <c r="C29" s="705"/>
      <c r="D29" s="705"/>
      <c r="E29" s="705"/>
      <c r="F29" s="715"/>
      <c r="G29" s="716"/>
      <c r="H29" s="717"/>
      <c r="I29" s="705"/>
      <c r="J29" s="705"/>
      <c r="K29" s="705"/>
      <c r="L29" s="718"/>
    </row>
    <row r="30" spans="1:12">
      <c r="A30" s="1162">
        <f>'Community Conversations'!$H$152</f>
        <v>0</v>
      </c>
      <c r="B30" s="710">
        <v>1</v>
      </c>
      <c r="C30" s="715"/>
      <c r="D30" s="715"/>
      <c r="E30" s="715"/>
      <c r="F30" s="715"/>
      <c r="G30" s="719"/>
      <c r="H30" s="720"/>
      <c r="I30" s="705"/>
      <c r="J30" s="705"/>
      <c r="K30" s="715"/>
      <c r="L30" s="721"/>
    </row>
    <row r="31" spans="1:12">
      <c r="A31" s="1163">
        <f>'[2]Community Conversations'!$H$9</f>
        <v>0</v>
      </c>
      <c r="B31" s="710">
        <v>2</v>
      </c>
      <c r="C31" s="705"/>
      <c r="D31" s="705"/>
      <c r="E31" s="705"/>
      <c r="F31" s="715"/>
      <c r="G31" s="716"/>
      <c r="H31" s="717"/>
      <c r="I31" s="706"/>
      <c r="J31" s="706"/>
      <c r="K31" s="705"/>
      <c r="L31" s="718"/>
    </row>
    <row r="32" spans="1:12" ht="13.5" thickBot="1">
      <c r="A32" s="1164">
        <f>'[2]Community Conversations'!$H$9</f>
        <v>0</v>
      </c>
      <c r="B32" s="710">
        <v>3</v>
      </c>
      <c r="C32" s="705"/>
      <c r="D32" s="705"/>
      <c r="E32" s="705"/>
      <c r="F32" s="715"/>
      <c r="G32" s="716"/>
      <c r="H32" s="717"/>
      <c r="I32" s="705"/>
      <c r="J32" s="705"/>
      <c r="K32" s="705"/>
      <c r="L32" s="718"/>
    </row>
    <row r="33" spans="1:12">
      <c r="A33" s="1162">
        <f>'Community Conversations'!$H$154</f>
        <v>0</v>
      </c>
      <c r="B33" s="710">
        <v>1</v>
      </c>
      <c r="C33" s="715"/>
      <c r="D33" s="715"/>
      <c r="E33" s="715"/>
      <c r="F33" s="715"/>
      <c r="G33" s="719"/>
      <c r="H33" s="720"/>
      <c r="I33" s="705"/>
      <c r="J33" s="705"/>
      <c r="K33" s="715"/>
      <c r="L33" s="721"/>
    </row>
    <row r="34" spans="1:12">
      <c r="A34" s="1163">
        <f>'[2]Community Conversations'!$H$11</f>
        <v>0</v>
      </c>
      <c r="B34" s="710">
        <v>2</v>
      </c>
      <c r="C34" s="705"/>
      <c r="D34" s="705"/>
      <c r="E34" s="705"/>
      <c r="F34" s="715"/>
      <c r="G34" s="716"/>
      <c r="H34" s="717"/>
      <c r="I34" s="706"/>
      <c r="J34" s="706"/>
      <c r="K34" s="705"/>
      <c r="L34" s="718"/>
    </row>
    <row r="35" spans="1:12" ht="13.5" thickBot="1">
      <c r="A35" s="1164">
        <f>'[2]Community Conversations'!$H$11</f>
        <v>0</v>
      </c>
      <c r="B35" s="710">
        <v>3</v>
      </c>
      <c r="C35" s="735"/>
      <c r="D35" s="735"/>
      <c r="E35" s="735"/>
      <c r="F35" s="736"/>
      <c r="G35" s="737"/>
      <c r="H35" s="738"/>
      <c r="I35" s="705"/>
      <c r="J35" s="705"/>
      <c r="K35" s="739"/>
      <c r="L35" s="740"/>
    </row>
    <row r="36" spans="1:12" ht="45.75" thickBot="1">
      <c r="A36" s="699" t="s">
        <v>616</v>
      </c>
      <c r="B36" s="700"/>
      <c r="C36" s="701" t="s">
        <v>597</v>
      </c>
      <c r="D36" s="701" t="s">
        <v>598</v>
      </c>
      <c r="E36" s="701" t="s">
        <v>599</v>
      </c>
      <c r="F36" s="702" t="s">
        <v>600</v>
      </c>
      <c r="G36" s="702" t="s">
        <v>601</v>
      </c>
      <c r="H36" s="703" t="s">
        <v>602</v>
      </c>
      <c r="I36" s="749" t="s">
        <v>622</v>
      </c>
      <c r="J36" s="750" t="s">
        <v>623</v>
      </c>
      <c r="K36" s="749" t="s">
        <v>603</v>
      </c>
      <c r="L36" s="744" t="s">
        <v>604</v>
      </c>
    </row>
    <row r="37" spans="1:12">
      <c r="A37" s="1167">
        <f>'Community Conversations'!$A$156</f>
        <v>0</v>
      </c>
      <c r="B37" s="704">
        <v>1</v>
      </c>
      <c r="C37" s="705"/>
      <c r="D37" s="705"/>
      <c r="E37" s="705"/>
      <c r="F37" s="705"/>
      <c r="G37" s="705"/>
      <c r="H37" s="705"/>
      <c r="I37" s="705"/>
      <c r="J37" s="705"/>
      <c r="K37" s="705"/>
      <c r="L37" s="745"/>
    </row>
    <row r="38" spans="1:12">
      <c r="A38" s="1168" t="str">
        <f>'[2]Community Conversations'!$A$21</f>
        <v>Parental Attitudes Favorable to Drug Use</v>
      </c>
      <c r="B38" s="704">
        <v>2</v>
      </c>
      <c r="C38" s="706"/>
      <c r="D38" s="706"/>
      <c r="E38" s="706"/>
      <c r="F38" s="706"/>
      <c r="G38" s="706"/>
      <c r="H38" s="706"/>
      <c r="I38" s="706"/>
      <c r="J38" s="706"/>
      <c r="K38" s="706"/>
      <c r="L38" s="746"/>
    </row>
    <row r="39" spans="1:12" ht="13.5" thickBot="1">
      <c r="A39" s="1168" t="str">
        <f>'[2]Community Conversations'!$A$21</f>
        <v>Parental Attitudes Favorable to Drug Use</v>
      </c>
      <c r="B39" s="704">
        <v>3</v>
      </c>
      <c r="C39" s="705"/>
      <c r="D39" s="705"/>
      <c r="E39" s="705"/>
      <c r="F39" s="705"/>
      <c r="G39" s="705"/>
      <c r="H39" s="705"/>
      <c r="I39" s="705"/>
      <c r="J39" s="705"/>
      <c r="K39" s="705"/>
      <c r="L39" s="745"/>
    </row>
    <row r="40" spans="1:12" s="709" customFormat="1" ht="30.75" customHeight="1" thickBot="1">
      <c r="A40" s="707" t="s">
        <v>605</v>
      </c>
      <c r="B40" s="708"/>
      <c r="C40" s="701" t="s">
        <v>597</v>
      </c>
      <c r="D40" s="701" t="s">
        <v>598</v>
      </c>
      <c r="E40" s="701" t="s">
        <v>599</v>
      </c>
      <c r="F40" s="702" t="s">
        <v>600</v>
      </c>
      <c r="G40" s="702" t="s">
        <v>601</v>
      </c>
      <c r="H40" s="703" t="s">
        <v>602</v>
      </c>
      <c r="I40" s="749" t="s">
        <v>622</v>
      </c>
      <c r="J40" s="750" t="s">
        <v>623</v>
      </c>
      <c r="K40" s="749" t="s">
        <v>603</v>
      </c>
      <c r="L40" s="744" t="s">
        <v>604</v>
      </c>
    </row>
    <row r="41" spans="1:12">
      <c r="A41" s="1162">
        <f>'Community Conversations'!$H$156</f>
        <v>0</v>
      </c>
      <c r="B41" s="710">
        <v>1</v>
      </c>
      <c r="C41" s="711"/>
      <c r="D41" s="711"/>
      <c r="E41" s="711"/>
      <c r="F41" s="711"/>
      <c r="G41" s="712"/>
      <c r="H41" s="713"/>
      <c r="I41" s="705"/>
      <c r="J41" s="705"/>
      <c r="K41" s="711"/>
      <c r="L41" s="714"/>
    </row>
    <row r="42" spans="1:12">
      <c r="A42" s="1163"/>
      <c r="B42" s="710">
        <v>2</v>
      </c>
      <c r="C42" s="705"/>
      <c r="D42" s="705"/>
      <c r="E42" s="705"/>
      <c r="F42" s="715"/>
      <c r="G42" s="716"/>
      <c r="H42" s="717"/>
      <c r="I42" s="705"/>
      <c r="J42" s="705"/>
      <c r="K42" s="705"/>
      <c r="L42" s="718"/>
    </row>
    <row r="43" spans="1:12" ht="13.5" thickBot="1">
      <c r="A43" s="1164"/>
      <c r="B43" s="710">
        <v>3</v>
      </c>
      <c r="C43" s="705"/>
      <c r="D43" s="705"/>
      <c r="E43" s="705"/>
      <c r="F43" s="715"/>
      <c r="G43" s="716"/>
      <c r="H43" s="717"/>
      <c r="I43" s="705"/>
      <c r="J43" s="705"/>
      <c r="K43" s="705"/>
      <c r="L43" s="718"/>
    </row>
    <row r="44" spans="1:12">
      <c r="A44" s="1162">
        <f>'Community Conversations'!$H$158</f>
        <v>0</v>
      </c>
      <c r="B44" s="710">
        <v>1</v>
      </c>
      <c r="C44" s="715"/>
      <c r="D44" s="715"/>
      <c r="E44" s="715"/>
      <c r="F44" s="715"/>
      <c r="G44" s="719"/>
      <c r="H44" s="720"/>
      <c r="I44" s="705"/>
      <c r="J44" s="705"/>
      <c r="K44" s="715"/>
      <c r="L44" s="721"/>
    </row>
    <row r="45" spans="1:12">
      <c r="A45" s="1163">
        <f>'[2]Community Conversations'!$H$7</f>
        <v>0</v>
      </c>
      <c r="B45" s="710">
        <v>2</v>
      </c>
      <c r="C45" s="705"/>
      <c r="D45" s="705"/>
      <c r="E45" s="705"/>
      <c r="F45" s="715"/>
      <c r="G45" s="716"/>
      <c r="H45" s="717"/>
      <c r="I45" s="706"/>
      <c r="J45" s="706"/>
      <c r="K45" s="705"/>
      <c r="L45" s="718"/>
    </row>
    <row r="46" spans="1:12" ht="13.5" thickBot="1">
      <c r="A46" s="1164">
        <f>'[2]Community Conversations'!$H$7</f>
        <v>0</v>
      </c>
      <c r="B46" s="710">
        <v>3</v>
      </c>
      <c r="C46" s="705"/>
      <c r="D46" s="705"/>
      <c r="E46" s="705"/>
      <c r="F46" s="715"/>
      <c r="G46" s="716"/>
      <c r="H46" s="717"/>
      <c r="I46" s="705"/>
      <c r="J46" s="705"/>
      <c r="K46" s="705"/>
      <c r="L46" s="718"/>
    </row>
    <row r="47" spans="1:12">
      <c r="A47" s="1162">
        <f>'Community Conversations'!$H$160</f>
        <v>0</v>
      </c>
      <c r="B47" s="710">
        <v>1</v>
      </c>
      <c r="C47" s="715"/>
      <c r="D47" s="715"/>
      <c r="E47" s="715"/>
      <c r="F47" s="715"/>
      <c r="G47" s="719"/>
      <c r="H47" s="720"/>
      <c r="I47" s="705"/>
      <c r="J47" s="705"/>
      <c r="K47" s="715"/>
      <c r="L47" s="721"/>
    </row>
    <row r="48" spans="1:12">
      <c r="A48" s="1163">
        <f>'[2]Community Conversations'!$H$9</f>
        <v>0</v>
      </c>
      <c r="B48" s="710">
        <v>2</v>
      </c>
      <c r="C48" s="705"/>
      <c r="D48" s="705"/>
      <c r="E48" s="705"/>
      <c r="F48" s="715"/>
      <c r="G48" s="716"/>
      <c r="H48" s="717"/>
      <c r="I48" s="706"/>
      <c r="J48" s="706"/>
      <c r="K48" s="705"/>
      <c r="L48" s="718"/>
    </row>
    <row r="49" spans="1:12" ht="13.5" thickBot="1">
      <c r="A49" s="1164">
        <f>'[2]Community Conversations'!$H$9</f>
        <v>0</v>
      </c>
      <c r="B49" s="710">
        <v>3</v>
      </c>
      <c r="C49" s="705"/>
      <c r="D49" s="705"/>
      <c r="E49" s="705"/>
      <c r="F49" s="715"/>
      <c r="G49" s="716"/>
      <c r="H49" s="717"/>
      <c r="I49" s="705"/>
      <c r="J49" s="705"/>
      <c r="K49" s="705"/>
      <c r="L49" s="718"/>
    </row>
    <row r="50" spans="1:12">
      <c r="A50" s="1162">
        <f>'Community Conversations'!$H$162</f>
        <v>0</v>
      </c>
      <c r="B50" s="710">
        <v>1</v>
      </c>
      <c r="C50" s="715"/>
      <c r="D50" s="715"/>
      <c r="E50" s="715"/>
      <c r="F50" s="715"/>
      <c r="G50" s="719"/>
      <c r="H50" s="720"/>
      <c r="I50" s="705"/>
      <c r="J50" s="705"/>
      <c r="K50" s="715"/>
      <c r="L50" s="721"/>
    </row>
    <row r="51" spans="1:12">
      <c r="A51" s="1163">
        <f>'[2]Community Conversations'!$H$11</f>
        <v>0</v>
      </c>
      <c r="B51" s="710">
        <v>2</v>
      </c>
      <c r="C51" s="705"/>
      <c r="D51" s="705"/>
      <c r="E51" s="705"/>
      <c r="F51" s="715"/>
      <c r="G51" s="716"/>
      <c r="H51" s="717"/>
      <c r="I51" s="706"/>
      <c r="J51" s="706"/>
      <c r="K51" s="705"/>
      <c r="L51" s="718"/>
    </row>
    <row r="52" spans="1:12" ht="13.5" thickBot="1">
      <c r="A52" s="1164">
        <f>'[2]Community Conversations'!$H$11</f>
        <v>0</v>
      </c>
      <c r="B52" s="747">
        <v>3</v>
      </c>
      <c r="C52" s="735"/>
      <c r="D52" s="735"/>
      <c r="E52" s="735"/>
      <c r="F52" s="736"/>
      <c r="G52" s="737"/>
      <c r="H52" s="738"/>
      <c r="I52" s="735"/>
      <c r="J52" s="735"/>
      <c r="K52" s="739"/>
      <c r="L52" s="740"/>
    </row>
  </sheetData>
  <sheetProtection algorithmName="SHA-512" hashValue="CAByprDA6k8DiJLBoufKRIuerydWQRTQdLxnlhNmhfh086GtFyEljkpyUESyxLuYjvaE8L5NWtO025l3ypbb/w==" saltValue="fgo/XmE4d381xc4Bf7i1iQ==" spinCount="100000" sheet="1" objects="1" scenarios="1"/>
  <mergeCells count="16">
    <mergeCell ref="C1:G1"/>
    <mergeCell ref="A3:A5"/>
    <mergeCell ref="A7:A9"/>
    <mergeCell ref="A10:A12"/>
    <mergeCell ref="A20:A22"/>
    <mergeCell ref="A24:A26"/>
    <mergeCell ref="A27:A29"/>
    <mergeCell ref="A41:A43"/>
    <mergeCell ref="A13:A15"/>
    <mergeCell ref="A16:A18"/>
    <mergeCell ref="A44:A46"/>
    <mergeCell ref="A47:A49"/>
    <mergeCell ref="A50:A52"/>
    <mergeCell ref="A30:A32"/>
    <mergeCell ref="A33:A35"/>
    <mergeCell ref="A37:A39"/>
  </mergeCell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expression" priority="1" id="{EE983886-38F5-49F9-9A8F-FB2B6E601E5E}">
            <xm:f>'Action Plan - Problem 1'!$F7="No"</xm:f>
            <x14:dxf>
              <fill>
                <patternFill>
                  <bgColor theme="1"/>
                </patternFill>
              </fill>
            </x14:dxf>
          </x14:cfRule>
          <xm:sqref>G41:H52 K41:K52 G7:H18 K7:K18 G24:H35 K24:K35</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53"/>
  <sheetViews>
    <sheetView zoomScale="90" zoomScaleNormal="90" workbookViewId="0">
      <selection sqref="A1:XFD1"/>
    </sheetView>
  </sheetViews>
  <sheetFormatPr defaultRowHeight="12.75"/>
  <cols>
    <col min="1" max="1" width="12" style="15" customWidth="1"/>
    <col min="2" max="2" width="39.28515625" style="14" customWidth="1"/>
    <col min="3" max="3" width="23.28515625" style="14" bestFit="1" customWidth="1"/>
    <col min="4" max="4" width="15.85546875" bestFit="1" customWidth="1"/>
    <col min="5" max="5" width="36.42578125" style="16" bestFit="1" customWidth="1"/>
    <col min="6" max="6" width="164.5703125" style="13" bestFit="1" customWidth="1"/>
    <col min="7" max="7" width="23.7109375" style="13" customWidth="1"/>
  </cols>
  <sheetData>
    <row r="1" spans="1:7" s="92" customFormat="1">
      <c r="A1" s="89" t="s">
        <v>356</v>
      </c>
      <c r="B1" s="90" t="s">
        <v>203</v>
      </c>
      <c r="C1" s="90" t="s">
        <v>355</v>
      </c>
      <c r="D1" s="91" t="s">
        <v>200</v>
      </c>
      <c r="E1" s="89" t="s">
        <v>215</v>
      </c>
      <c r="F1" s="89" t="s">
        <v>246</v>
      </c>
    </row>
    <row r="2" spans="1:7">
      <c r="D2" s="16"/>
      <c r="E2" s="13"/>
    </row>
    <row r="3" spans="1:7" s="88" customFormat="1">
      <c r="A3" s="84" t="s">
        <v>199</v>
      </c>
      <c r="B3" s="85"/>
      <c r="C3" s="85"/>
      <c r="D3" s="86"/>
      <c r="E3" s="87"/>
      <c r="F3" s="87"/>
      <c r="G3" s="87"/>
    </row>
    <row r="4" spans="1:7">
      <c r="B4" s="93" t="s">
        <v>5</v>
      </c>
      <c r="C4" s="94" t="s">
        <v>220</v>
      </c>
      <c r="D4" s="124">
        <v>2014</v>
      </c>
      <c r="E4" s="95" t="s">
        <v>219</v>
      </c>
      <c r="F4" s="96" t="s">
        <v>10</v>
      </c>
    </row>
    <row r="5" spans="1:7" ht="25.5">
      <c r="B5" s="97" t="s">
        <v>6</v>
      </c>
      <c r="C5" s="98" t="s">
        <v>222</v>
      </c>
      <c r="D5" s="125" t="s">
        <v>224</v>
      </c>
      <c r="E5" s="99" t="s">
        <v>225</v>
      </c>
      <c r="F5" s="100" t="s">
        <v>11</v>
      </c>
    </row>
    <row r="6" spans="1:7" ht="25.5">
      <c r="B6" s="97" t="s">
        <v>7</v>
      </c>
      <c r="C6" s="101" t="s">
        <v>222</v>
      </c>
      <c r="D6" s="126" t="s">
        <v>224</v>
      </c>
      <c r="E6" s="102" t="s">
        <v>225</v>
      </c>
      <c r="F6" s="100" t="s">
        <v>11</v>
      </c>
    </row>
    <row r="7" spans="1:7">
      <c r="B7" s="97" t="s">
        <v>8</v>
      </c>
      <c r="C7" s="101" t="s">
        <v>220</v>
      </c>
      <c r="D7" s="125" t="s">
        <v>213</v>
      </c>
      <c r="E7" s="99" t="s">
        <v>214</v>
      </c>
      <c r="F7" s="100" t="s">
        <v>10</v>
      </c>
    </row>
    <row r="8" spans="1:7" ht="25.5">
      <c r="B8" s="103" t="s">
        <v>9</v>
      </c>
      <c r="C8" s="104" t="s">
        <v>222</v>
      </c>
      <c r="D8" s="126">
        <v>2014</v>
      </c>
      <c r="E8" s="99" t="s">
        <v>226</v>
      </c>
      <c r="F8" s="100" t="s">
        <v>11</v>
      </c>
    </row>
    <row r="9" spans="1:7">
      <c r="B9" s="105" t="s">
        <v>15</v>
      </c>
      <c r="C9" s="106" t="s">
        <v>220</v>
      </c>
      <c r="D9" s="125" t="s">
        <v>217</v>
      </c>
      <c r="E9" s="99" t="s">
        <v>218</v>
      </c>
      <c r="F9" s="100" t="s">
        <v>10</v>
      </c>
    </row>
    <row r="10" spans="1:7">
      <c r="B10" s="105" t="s">
        <v>16</v>
      </c>
      <c r="C10" s="106" t="s">
        <v>220</v>
      </c>
      <c r="D10" s="125" t="s">
        <v>217</v>
      </c>
      <c r="E10" s="99" t="s">
        <v>218</v>
      </c>
      <c r="F10" s="100" t="s">
        <v>10</v>
      </c>
    </row>
    <row r="11" spans="1:7" ht="25.5">
      <c r="B11" s="105" t="s">
        <v>196</v>
      </c>
      <c r="C11" s="106" t="s">
        <v>222</v>
      </c>
      <c r="D11" s="125" t="s">
        <v>228</v>
      </c>
      <c r="E11" s="99" t="s">
        <v>227</v>
      </c>
      <c r="F11" s="100" t="s">
        <v>11</v>
      </c>
    </row>
    <row r="12" spans="1:7" ht="25.5">
      <c r="B12" s="105" t="s">
        <v>17</v>
      </c>
      <c r="C12" s="106" t="s">
        <v>222</v>
      </c>
      <c r="D12" s="125" t="s">
        <v>224</v>
      </c>
      <c r="E12" s="99" t="s">
        <v>225</v>
      </c>
      <c r="F12" s="100" t="s">
        <v>11</v>
      </c>
    </row>
    <row r="13" spans="1:7" ht="25.5">
      <c r="B13" s="103" t="s">
        <v>18</v>
      </c>
      <c r="C13" s="104" t="s">
        <v>222</v>
      </c>
      <c r="D13" s="126">
        <v>2014</v>
      </c>
      <c r="E13" s="99" t="s">
        <v>229</v>
      </c>
      <c r="F13" s="100" t="s">
        <v>11</v>
      </c>
    </row>
    <row r="14" spans="1:7" ht="25.5">
      <c r="B14" s="103" t="s">
        <v>197</v>
      </c>
      <c r="C14" s="107" t="s">
        <v>234</v>
      </c>
      <c r="D14" s="125" t="s">
        <v>233</v>
      </c>
      <c r="E14" s="99" t="s">
        <v>218</v>
      </c>
      <c r="F14" s="100" t="s">
        <v>29</v>
      </c>
    </row>
    <row r="15" spans="1:7">
      <c r="B15" s="108" t="s">
        <v>211</v>
      </c>
      <c r="C15" s="107" t="s">
        <v>220</v>
      </c>
      <c r="D15" s="126">
        <v>2014</v>
      </c>
      <c r="E15" s="99" t="s">
        <v>221</v>
      </c>
      <c r="F15" s="100" t="s">
        <v>10</v>
      </c>
    </row>
    <row r="16" spans="1:7">
      <c r="B16" s="105" t="s">
        <v>27</v>
      </c>
      <c r="C16" s="107" t="s">
        <v>220</v>
      </c>
      <c r="D16" s="126">
        <v>2013</v>
      </c>
      <c r="E16" s="99" t="s">
        <v>216</v>
      </c>
      <c r="F16" s="100" t="s">
        <v>10</v>
      </c>
    </row>
    <row r="17" spans="1:7" ht="25.5">
      <c r="B17" s="105" t="s">
        <v>28</v>
      </c>
      <c r="C17" s="106" t="s">
        <v>222</v>
      </c>
      <c r="D17" s="125" t="s">
        <v>213</v>
      </c>
      <c r="E17" s="99" t="s">
        <v>230</v>
      </c>
      <c r="F17" s="100" t="s">
        <v>11</v>
      </c>
    </row>
    <row r="18" spans="1:7">
      <c r="B18" s="109" t="s">
        <v>201</v>
      </c>
      <c r="C18" s="110" t="s">
        <v>232</v>
      </c>
      <c r="D18" s="126">
        <v>2015</v>
      </c>
      <c r="E18" s="102" t="s">
        <v>231</v>
      </c>
      <c r="F18" s="100" t="s">
        <v>210</v>
      </c>
    </row>
    <row r="19" spans="1:7">
      <c r="B19" s="109" t="s">
        <v>202</v>
      </c>
      <c r="C19" s="110" t="s">
        <v>232</v>
      </c>
      <c r="D19" s="126">
        <v>2015</v>
      </c>
      <c r="E19" s="102" t="s">
        <v>231</v>
      </c>
      <c r="F19" s="100" t="s">
        <v>210</v>
      </c>
    </row>
    <row r="20" spans="1:7">
      <c r="B20" s="111" t="s">
        <v>212</v>
      </c>
      <c r="C20" s="98" t="s">
        <v>220</v>
      </c>
      <c r="D20" s="125" t="s">
        <v>213</v>
      </c>
      <c r="E20" s="99" t="s">
        <v>214</v>
      </c>
      <c r="F20" s="100" t="s">
        <v>10</v>
      </c>
    </row>
    <row r="21" spans="1:7">
      <c r="B21" s="112"/>
      <c r="C21" s="113"/>
      <c r="D21" s="127"/>
      <c r="E21" s="116"/>
      <c r="F21" s="114"/>
    </row>
    <row r="22" spans="1:7" s="88" customFormat="1">
      <c r="A22" s="84" t="s">
        <v>191</v>
      </c>
      <c r="B22" s="85"/>
      <c r="C22" s="85"/>
      <c r="D22" s="128"/>
      <c r="E22" s="87"/>
      <c r="F22" s="87"/>
      <c r="G22" s="87"/>
    </row>
    <row r="23" spans="1:7" ht="25.5">
      <c r="B23" s="115" t="s">
        <v>206</v>
      </c>
      <c r="C23" s="94" t="s">
        <v>232</v>
      </c>
      <c r="D23" s="124">
        <v>2015</v>
      </c>
      <c r="E23" s="95" t="s">
        <v>231</v>
      </c>
      <c r="F23" s="96" t="s">
        <v>210</v>
      </c>
    </row>
    <row r="24" spans="1:7" ht="25.5">
      <c r="B24" s="111" t="s">
        <v>207</v>
      </c>
      <c r="C24" s="98" t="s">
        <v>232</v>
      </c>
      <c r="D24" s="126">
        <v>2015</v>
      </c>
      <c r="E24" s="102" t="s">
        <v>231</v>
      </c>
      <c r="F24" s="100" t="s">
        <v>210</v>
      </c>
    </row>
    <row r="25" spans="1:7" ht="25.5">
      <c r="B25" s="111" t="s">
        <v>204</v>
      </c>
      <c r="C25" s="98" t="s">
        <v>222</v>
      </c>
      <c r="D25" s="126">
        <v>2014</v>
      </c>
      <c r="E25" s="102"/>
      <c r="F25" s="100" t="s">
        <v>11</v>
      </c>
    </row>
    <row r="26" spans="1:7" ht="25.5">
      <c r="B26" s="111" t="s">
        <v>205</v>
      </c>
      <c r="C26" s="98" t="s">
        <v>222</v>
      </c>
      <c r="D26" s="126">
        <v>2014</v>
      </c>
      <c r="E26" s="99" t="s">
        <v>223</v>
      </c>
      <c r="F26" s="100" t="s">
        <v>11</v>
      </c>
    </row>
    <row r="27" spans="1:7">
      <c r="B27" s="112"/>
      <c r="C27" s="113"/>
      <c r="D27" s="127"/>
      <c r="E27" s="116"/>
      <c r="F27" s="114"/>
    </row>
    <row r="28" spans="1:7" s="88" customFormat="1">
      <c r="A28" s="84" t="s">
        <v>192</v>
      </c>
      <c r="B28" s="85"/>
      <c r="C28" s="85"/>
      <c r="D28" s="128"/>
      <c r="E28" s="87"/>
      <c r="F28" s="87"/>
      <c r="G28" s="87"/>
    </row>
    <row r="29" spans="1:7">
      <c r="B29" s="130" t="s">
        <v>190</v>
      </c>
      <c r="C29" s="131"/>
      <c r="D29" s="132"/>
      <c r="E29" s="133"/>
      <c r="F29" s="134"/>
    </row>
    <row r="30" spans="1:7" ht="25.5">
      <c r="B30" s="108" t="s">
        <v>61</v>
      </c>
      <c r="C30" s="107" t="s">
        <v>234</v>
      </c>
      <c r="D30" s="126" t="s">
        <v>233</v>
      </c>
      <c r="E30" s="102" t="s">
        <v>218</v>
      </c>
      <c r="F30" s="100" t="s">
        <v>29</v>
      </c>
    </row>
    <row r="31" spans="1:7" ht="25.5">
      <c r="B31" s="108" t="s">
        <v>62</v>
      </c>
      <c r="C31" s="107" t="s">
        <v>234</v>
      </c>
      <c r="D31" s="126" t="s">
        <v>233</v>
      </c>
      <c r="E31" s="102" t="s">
        <v>218</v>
      </c>
      <c r="F31" s="100" t="s">
        <v>29</v>
      </c>
    </row>
    <row r="32" spans="1:7" ht="25.5">
      <c r="B32" s="108" t="s">
        <v>63</v>
      </c>
      <c r="C32" s="107" t="s">
        <v>234</v>
      </c>
      <c r="D32" s="126" t="s">
        <v>233</v>
      </c>
      <c r="E32" s="102" t="s">
        <v>218</v>
      </c>
      <c r="F32" s="100" t="s">
        <v>29</v>
      </c>
    </row>
    <row r="33" spans="2:6" ht="25.5">
      <c r="B33" s="108" t="s">
        <v>64</v>
      </c>
      <c r="C33" s="107" t="s">
        <v>234</v>
      </c>
      <c r="D33" s="126" t="s">
        <v>233</v>
      </c>
      <c r="E33" s="102" t="s">
        <v>218</v>
      </c>
      <c r="F33" s="100" t="s">
        <v>29</v>
      </c>
    </row>
    <row r="34" spans="2:6" ht="25.5">
      <c r="B34" s="108" t="s">
        <v>65</v>
      </c>
      <c r="C34" s="107" t="s">
        <v>220</v>
      </c>
      <c r="D34" s="126">
        <v>2014</v>
      </c>
      <c r="E34" s="99" t="s">
        <v>221</v>
      </c>
      <c r="F34" s="100" t="s">
        <v>10</v>
      </c>
    </row>
    <row r="35" spans="2:6" ht="25.5">
      <c r="B35" s="108" t="s">
        <v>66</v>
      </c>
      <c r="C35" s="107" t="s">
        <v>243</v>
      </c>
      <c r="D35" s="126">
        <v>2015</v>
      </c>
      <c r="E35" s="99" t="s">
        <v>245</v>
      </c>
      <c r="F35" s="100" t="s">
        <v>244</v>
      </c>
    </row>
    <row r="36" spans="2:6">
      <c r="B36" s="118" t="s">
        <v>67</v>
      </c>
      <c r="C36" s="107" t="s">
        <v>242</v>
      </c>
      <c r="D36" s="126"/>
      <c r="E36" s="102"/>
      <c r="F36" s="100"/>
    </row>
    <row r="37" spans="2:6">
      <c r="B37" s="108" t="s">
        <v>68</v>
      </c>
      <c r="C37" s="107" t="s">
        <v>241</v>
      </c>
      <c r="D37" s="126"/>
      <c r="E37" s="102"/>
      <c r="F37" s="100"/>
    </row>
    <row r="38" spans="2:6">
      <c r="B38" s="118" t="s">
        <v>69</v>
      </c>
      <c r="C38" s="107" t="s">
        <v>239</v>
      </c>
      <c r="D38" s="126"/>
      <c r="E38" s="102"/>
      <c r="F38" s="100"/>
    </row>
    <row r="39" spans="2:6">
      <c r="B39" s="118" t="s">
        <v>70</v>
      </c>
      <c r="C39" s="107" t="s">
        <v>239</v>
      </c>
      <c r="D39" s="126"/>
      <c r="E39" s="102"/>
      <c r="F39" s="100"/>
    </row>
    <row r="40" spans="2:6">
      <c r="B40" s="135" t="s">
        <v>60</v>
      </c>
      <c r="C40" s="136"/>
      <c r="D40" s="137"/>
      <c r="E40" s="138"/>
      <c r="F40" s="139"/>
    </row>
    <row r="41" spans="2:6">
      <c r="B41" s="108" t="s">
        <v>76</v>
      </c>
      <c r="C41" s="107" t="s">
        <v>235</v>
      </c>
      <c r="D41" s="126">
        <v>2014</v>
      </c>
      <c r="E41" s="99" t="s">
        <v>236</v>
      </c>
      <c r="F41" s="100" t="s">
        <v>72</v>
      </c>
    </row>
    <row r="42" spans="2:6">
      <c r="B42" s="118" t="s">
        <v>77</v>
      </c>
      <c r="C42" s="107" t="s">
        <v>237</v>
      </c>
      <c r="D42" s="126">
        <v>2013</v>
      </c>
      <c r="E42" s="99" t="s">
        <v>232</v>
      </c>
      <c r="F42" s="100" t="s">
        <v>73</v>
      </c>
    </row>
    <row r="43" spans="2:6" ht="25.5">
      <c r="B43" s="108" t="s">
        <v>78</v>
      </c>
      <c r="C43" s="107" t="s">
        <v>240</v>
      </c>
      <c r="D43" s="126">
        <v>2015</v>
      </c>
      <c r="E43" s="99" t="s">
        <v>238</v>
      </c>
      <c r="F43" s="100" t="s">
        <v>74</v>
      </c>
    </row>
    <row r="44" spans="2:6">
      <c r="B44" s="108" t="s">
        <v>79</v>
      </c>
      <c r="C44" s="119" t="s">
        <v>240</v>
      </c>
      <c r="D44" s="126">
        <v>2015</v>
      </c>
      <c r="E44" s="102" t="s">
        <v>238</v>
      </c>
      <c r="F44" s="100" t="s">
        <v>74</v>
      </c>
    </row>
    <row r="45" spans="2:6">
      <c r="B45" s="108" t="s">
        <v>80</v>
      </c>
      <c r="C45" s="119" t="s">
        <v>240</v>
      </c>
      <c r="D45" s="126">
        <v>2015</v>
      </c>
      <c r="E45" s="102" t="s">
        <v>238</v>
      </c>
      <c r="F45" s="100" t="s">
        <v>74</v>
      </c>
    </row>
    <row r="46" spans="2:6" ht="25.5">
      <c r="B46" s="108" t="s">
        <v>81</v>
      </c>
      <c r="C46" s="107" t="s">
        <v>237</v>
      </c>
      <c r="D46" s="126">
        <v>2013</v>
      </c>
      <c r="E46" s="99" t="s">
        <v>232</v>
      </c>
      <c r="F46" s="100" t="s">
        <v>75</v>
      </c>
    </row>
    <row r="47" spans="2:6">
      <c r="B47" s="118" t="s">
        <v>83</v>
      </c>
      <c r="C47" s="107" t="s">
        <v>239</v>
      </c>
      <c r="D47" s="126"/>
      <c r="E47" s="102"/>
      <c r="F47" s="100"/>
    </row>
    <row r="48" spans="2:6">
      <c r="B48" s="112"/>
      <c r="C48" s="113"/>
      <c r="D48" s="127"/>
      <c r="E48" s="116"/>
      <c r="F48" s="114"/>
    </row>
    <row r="49" spans="1:7" s="88" customFormat="1">
      <c r="A49" s="84" t="s">
        <v>1</v>
      </c>
      <c r="B49" s="85"/>
      <c r="C49" s="85"/>
      <c r="D49" s="128"/>
      <c r="E49" s="87"/>
      <c r="F49" s="87"/>
      <c r="G49" s="87"/>
    </row>
    <row r="50" spans="1:7">
      <c r="B50" s="115" t="s">
        <v>208</v>
      </c>
      <c r="C50" s="94" t="s">
        <v>232</v>
      </c>
      <c r="D50" s="124">
        <v>2015</v>
      </c>
      <c r="E50" s="117" t="s">
        <v>231</v>
      </c>
      <c r="F50" s="96" t="s">
        <v>210</v>
      </c>
    </row>
    <row r="51" spans="1:7">
      <c r="B51" s="112"/>
      <c r="C51" s="113"/>
      <c r="D51" s="127"/>
      <c r="E51" s="116"/>
      <c r="F51" s="114"/>
    </row>
    <row r="52" spans="1:7" s="88" customFormat="1">
      <c r="A52" s="84" t="s">
        <v>0</v>
      </c>
      <c r="B52" s="85"/>
      <c r="C52" s="85"/>
      <c r="D52" s="128"/>
      <c r="E52" s="87"/>
      <c r="F52" s="87"/>
      <c r="G52" s="87"/>
    </row>
    <row r="53" spans="1:7" ht="25.5">
      <c r="B53" s="120" t="s">
        <v>209</v>
      </c>
      <c r="C53" s="121" t="s">
        <v>232</v>
      </c>
      <c r="D53" s="129">
        <v>2015</v>
      </c>
      <c r="E53" s="122" t="s">
        <v>231</v>
      </c>
      <c r="F53" s="123" t="s">
        <v>210</v>
      </c>
    </row>
  </sheetData>
  <sheetProtection password="CB1F" sheet="1" objects="1" scenarios="1" formatColumns="0" formatRows="0" sort="0" autoFilter="0"/>
  <pageMargins left="0.25" right="0.25" top="0.5" bottom="0.5" header="0" footer="0"/>
  <pageSetup fitToHeight="0" orientation="landscape" horizontalDpi="4294967294" r:id="rId1"/>
  <rowBreaks count="1" manualBreakCount="1">
    <brk id="27" max="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06"/>
  <sheetViews>
    <sheetView zoomScale="70" zoomScaleNormal="70" workbookViewId="0">
      <selection activeCell="A6" sqref="A6"/>
    </sheetView>
  </sheetViews>
  <sheetFormatPr defaultColWidth="14.42578125" defaultRowHeight="15.75" customHeight="1"/>
  <cols>
    <col min="1" max="1" width="36.7109375" customWidth="1"/>
    <col min="2" max="2" width="43.5703125" customWidth="1"/>
    <col min="3" max="3" width="38.5703125" customWidth="1"/>
    <col min="4" max="4" width="40" customWidth="1"/>
    <col min="5" max="5" width="44.28515625" customWidth="1"/>
    <col min="6" max="6" width="43.140625" customWidth="1"/>
    <col min="7" max="7" width="44.140625" customWidth="1"/>
  </cols>
  <sheetData>
    <row r="1" spans="1:25" ht="15.75" customHeight="1">
      <c r="A1" s="3" t="s">
        <v>130</v>
      </c>
    </row>
    <row r="2" spans="1:25" ht="15.75" customHeight="1">
      <c r="A2" s="12" t="s">
        <v>195</v>
      </c>
    </row>
    <row r="3" spans="1:25" ht="12.75">
      <c r="A3" s="4" t="s">
        <v>84</v>
      </c>
      <c r="B3" s="5" t="s">
        <v>131</v>
      </c>
      <c r="C3" s="6" t="s">
        <v>132</v>
      </c>
      <c r="D3" s="6" t="s">
        <v>133</v>
      </c>
      <c r="E3" s="6" t="s">
        <v>134</v>
      </c>
      <c r="F3" s="18" t="s">
        <v>261</v>
      </c>
      <c r="G3" s="6" t="s">
        <v>135</v>
      </c>
      <c r="H3" s="20"/>
      <c r="I3" s="20"/>
      <c r="J3" s="20"/>
      <c r="K3" s="20"/>
      <c r="L3" s="20"/>
      <c r="M3" s="20"/>
      <c r="N3" s="20"/>
      <c r="O3" s="20"/>
      <c r="P3" s="20"/>
      <c r="Q3" s="20"/>
      <c r="R3" s="20"/>
      <c r="S3" s="20"/>
      <c r="T3" s="20"/>
      <c r="U3" s="20"/>
      <c r="V3" s="20"/>
      <c r="W3" s="20"/>
      <c r="X3" s="20"/>
      <c r="Y3" s="20"/>
    </row>
    <row r="4" spans="1:25" ht="102">
      <c r="A4" s="4" t="s">
        <v>136</v>
      </c>
      <c r="B4" s="7" t="s">
        <v>137</v>
      </c>
      <c r="C4" s="7" t="s">
        <v>138</v>
      </c>
      <c r="D4" s="7" t="s">
        <v>139</v>
      </c>
      <c r="E4" s="7" t="s">
        <v>140</v>
      </c>
      <c r="F4" s="19" t="s">
        <v>262</v>
      </c>
      <c r="G4" s="7" t="s">
        <v>321</v>
      </c>
      <c r="H4" s="20"/>
      <c r="I4" s="20"/>
      <c r="J4" s="20"/>
      <c r="K4" s="20"/>
      <c r="L4" s="20"/>
      <c r="M4" s="20"/>
      <c r="N4" s="20"/>
      <c r="O4" s="20"/>
      <c r="P4" s="20"/>
      <c r="Q4" s="20"/>
      <c r="R4" s="20"/>
      <c r="S4" s="20"/>
      <c r="T4" s="20"/>
      <c r="U4" s="20"/>
      <c r="V4" s="20"/>
      <c r="W4" s="20"/>
      <c r="X4" s="20"/>
      <c r="Y4" s="20"/>
    </row>
    <row r="5" spans="1:25" ht="15.75" customHeight="1">
      <c r="H5" s="11"/>
      <c r="I5" s="11"/>
      <c r="J5" s="11"/>
      <c r="K5" s="11"/>
      <c r="L5" s="11"/>
      <c r="M5" s="11"/>
      <c r="N5" s="11"/>
      <c r="O5" s="11"/>
      <c r="P5" s="11"/>
      <c r="Q5" s="11"/>
      <c r="R5" s="11"/>
      <c r="S5" s="11"/>
      <c r="T5" s="11"/>
      <c r="U5" s="11"/>
      <c r="V5" s="11"/>
      <c r="W5" s="11"/>
      <c r="X5" s="11"/>
      <c r="Y5" s="11"/>
    </row>
    <row r="6" spans="1:25" ht="15.75" customHeight="1">
      <c r="A6" s="1" t="s">
        <v>141</v>
      </c>
      <c r="B6" s="3" t="s">
        <v>95</v>
      </c>
      <c r="C6" s="3" t="s">
        <v>142</v>
      </c>
      <c r="D6" s="3" t="s">
        <v>89</v>
      </c>
      <c r="E6" s="3" t="s">
        <v>114</v>
      </c>
      <c r="F6" s="3" t="s">
        <v>95</v>
      </c>
      <c r="H6" s="11"/>
      <c r="I6" s="11"/>
      <c r="J6" s="11"/>
      <c r="K6" s="11"/>
      <c r="L6" s="11"/>
      <c r="M6" s="11"/>
      <c r="N6" s="11"/>
      <c r="O6" s="11"/>
      <c r="P6" s="11"/>
      <c r="Q6" s="11"/>
      <c r="R6" s="11"/>
      <c r="S6" s="11"/>
      <c r="T6" s="11"/>
      <c r="U6" s="11"/>
      <c r="V6" s="11"/>
      <c r="W6" s="11"/>
      <c r="X6" s="11"/>
      <c r="Y6" s="11"/>
    </row>
    <row r="7" spans="1:25" ht="15.75" customHeight="1">
      <c r="D7" t="s">
        <v>115</v>
      </c>
      <c r="E7" t="s">
        <v>116</v>
      </c>
      <c r="F7" s="3" t="s">
        <v>100</v>
      </c>
      <c r="H7" s="11"/>
      <c r="I7" s="11"/>
      <c r="J7" s="11"/>
      <c r="K7" s="11"/>
      <c r="L7" s="11"/>
      <c r="M7" s="11"/>
      <c r="N7" s="11"/>
      <c r="O7" s="11"/>
      <c r="P7" s="11"/>
      <c r="Q7" s="11"/>
      <c r="R7" s="11"/>
      <c r="S7" s="11"/>
      <c r="T7" s="11"/>
      <c r="U7" s="11"/>
      <c r="V7" s="11"/>
      <c r="W7" s="11"/>
      <c r="X7" s="11"/>
      <c r="Y7" s="11"/>
    </row>
    <row r="8" spans="1:25" ht="15.75" customHeight="1">
      <c r="F8" s="3" t="s">
        <v>103</v>
      </c>
      <c r="H8" s="11"/>
      <c r="I8" s="11"/>
      <c r="J8" s="11"/>
      <c r="K8" s="11"/>
      <c r="L8" s="11"/>
      <c r="M8" s="11"/>
      <c r="N8" s="11"/>
      <c r="O8" s="11"/>
      <c r="P8" s="11"/>
      <c r="Q8" s="11"/>
      <c r="R8" s="11"/>
      <c r="S8" s="11"/>
      <c r="T8" s="11"/>
      <c r="U8" s="11"/>
      <c r="V8" s="11"/>
      <c r="W8" s="11"/>
      <c r="X8" s="11"/>
      <c r="Y8" s="11"/>
    </row>
    <row r="9" spans="1:25" ht="15.75" customHeight="1">
      <c r="F9" s="3" t="s">
        <v>104</v>
      </c>
      <c r="H9" s="11"/>
      <c r="I9" s="11"/>
      <c r="J9" s="11"/>
      <c r="K9" s="11"/>
      <c r="L9" s="11"/>
      <c r="M9" s="11"/>
      <c r="N9" s="11"/>
      <c r="O9" s="11"/>
      <c r="P9" s="11"/>
      <c r="Q9" s="11"/>
      <c r="R9" s="11"/>
      <c r="S9" s="11"/>
      <c r="T9" s="11"/>
      <c r="U9" s="11"/>
      <c r="V9" s="11"/>
      <c r="W9" s="11"/>
      <c r="X9" s="11"/>
      <c r="Y9" s="11"/>
    </row>
    <row r="10" spans="1:25" ht="15.75" customHeight="1">
      <c r="B10" s="2"/>
      <c r="F10" t="s">
        <v>110</v>
      </c>
      <c r="H10" s="11"/>
      <c r="I10" s="11"/>
      <c r="J10" s="11"/>
      <c r="K10" s="11"/>
      <c r="L10" s="11"/>
      <c r="M10" s="11"/>
      <c r="N10" s="11"/>
      <c r="O10" s="11"/>
      <c r="P10" s="11"/>
      <c r="Q10" s="11"/>
      <c r="R10" s="11"/>
      <c r="S10" s="11"/>
      <c r="T10" s="11"/>
      <c r="U10" s="11"/>
      <c r="V10" s="11"/>
      <c r="W10" s="11"/>
      <c r="X10" s="11"/>
      <c r="Y10" s="11"/>
    </row>
    <row r="11" spans="1:25" ht="15.75" customHeight="1">
      <c r="F11" t="s">
        <v>111</v>
      </c>
      <c r="H11" s="20"/>
      <c r="I11" s="20"/>
      <c r="J11" s="20"/>
      <c r="K11" s="20"/>
      <c r="L11" s="20"/>
      <c r="M11" s="20"/>
      <c r="N11" s="20"/>
      <c r="O11" s="20"/>
      <c r="P11" s="20"/>
      <c r="Q11" s="20"/>
      <c r="R11" s="20"/>
      <c r="S11" s="20"/>
      <c r="T11" s="20"/>
      <c r="U11" s="20"/>
      <c r="V11" s="20"/>
      <c r="W11" s="20"/>
      <c r="X11" s="20"/>
      <c r="Y11" s="20"/>
    </row>
    <row r="12" spans="1:25" ht="15.75" customHeight="1">
      <c r="F12" t="s">
        <v>116</v>
      </c>
      <c r="H12" s="20"/>
      <c r="I12" s="20"/>
      <c r="J12" s="20"/>
      <c r="K12" s="20"/>
      <c r="L12" s="20"/>
      <c r="M12" s="20"/>
      <c r="N12" s="20"/>
      <c r="O12" s="20"/>
      <c r="P12" s="20"/>
      <c r="Q12" s="20"/>
      <c r="R12" s="20"/>
      <c r="S12" s="20"/>
      <c r="T12" s="20"/>
      <c r="U12" s="20"/>
      <c r="V12" s="20"/>
      <c r="W12" s="20"/>
      <c r="X12" s="20"/>
      <c r="Y12" s="20"/>
    </row>
    <row r="13" spans="1:25" ht="15.75" customHeight="1">
      <c r="H13" s="20"/>
      <c r="I13" s="20"/>
      <c r="J13" s="20"/>
      <c r="K13" s="20"/>
      <c r="L13" s="20"/>
      <c r="M13" s="20"/>
      <c r="N13" s="20"/>
      <c r="O13" s="20"/>
      <c r="P13" s="20"/>
      <c r="Q13" s="20"/>
      <c r="R13" s="20"/>
      <c r="S13" s="20"/>
      <c r="T13" s="20"/>
      <c r="U13" s="20"/>
      <c r="V13" s="20"/>
      <c r="W13" s="20"/>
      <c r="X13" s="20"/>
      <c r="Y13" s="20"/>
    </row>
    <row r="14" spans="1:25" ht="15.75" customHeight="1">
      <c r="A14" s="21" t="s">
        <v>143</v>
      </c>
      <c r="B14" s="22"/>
      <c r="C14" s="23" t="s">
        <v>266</v>
      </c>
      <c r="D14" s="23" t="s">
        <v>94</v>
      </c>
      <c r="E14" s="23" t="s">
        <v>98</v>
      </c>
      <c r="F14" s="24" t="s">
        <v>85</v>
      </c>
      <c r="G14" s="22"/>
      <c r="H14" s="20"/>
      <c r="I14" s="20"/>
      <c r="J14" s="20"/>
      <c r="K14" s="20"/>
      <c r="L14" s="20"/>
      <c r="M14" s="20"/>
      <c r="N14" s="20"/>
      <c r="O14" s="20"/>
      <c r="P14" s="20"/>
      <c r="Q14" s="20"/>
      <c r="R14" s="20"/>
      <c r="S14" s="20"/>
      <c r="T14" s="20"/>
      <c r="U14" s="20"/>
      <c r="V14" s="20"/>
      <c r="W14" s="20"/>
      <c r="X14" s="20"/>
      <c r="Y14" s="20"/>
    </row>
    <row r="15" spans="1:25" ht="15.75" customHeight="1">
      <c r="A15" s="22"/>
      <c r="B15" s="22"/>
      <c r="C15" s="23" t="s">
        <v>268</v>
      </c>
      <c r="D15" s="23" t="s">
        <v>267</v>
      </c>
      <c r="E15" s="23" t="s">
        <v>121</v>
      </c>
      <c r="F15" s="24" t="s">
        <v>94</v>
      </c>
      <c r="G15" s="22"/>
      <c r="H15" s="20"/>
      <c r="I15" s="20"/>
      <c r="J15" s="20"/>
      <c r="K15" s="20"/>
      <c r="L15" s="20"/>
      <c r="M15" s="20"/>
      <c r="N15" s="20"/>
      <c r="O15" s="20"/>
      <c r="P15" s="20"/>
      <c r="Q15" s="20"/>
      <c r="R15" s="20"/>
      <c r="S15" s="20"/>
      <c r="T15" s="20"/>
      <c r="U15" s="20"/>
      <c r="V15" s="20"/>
      <c r="W15" s="20"/>
      <c r="X15" s="20"/>
      <c r="Y15" s="20"/>
    </row>
    <row r="16" spans="1:25" ht="15.75" customHeight="1">
      <c r="A16" s="22"/>
      <c r="B16" s="22"/>
      <c r="C16" s="23"/>
      <c r="D16" s="23" t="s">
        <v>268</v>
      </c>
      <c r="E16" s="22"/>
      <c r="F16" s="24" t="s">
        <v>267</v>
      </c>
      <c r="G16" s="22"/>
      <c r="H16" s="20"/>
      <c r="I16" s="20"/>
      <c r="J16" s="20"/>
      <c r="K16" s="20"/>
      <c r="L16" s="20"/>
      <c r="M16" s="20"/>
      <c r="N16" s="20"/>
      <c r="O16" s="20"/>
      <c r="P16" s="20"/>
      <c r="Q16" s="20"/>
      <c r="R16" s="20"/>
      <c r="S16" s="20"/>
      <c r="T16" s="20"/>
      <c r="U16" s="20"/>
      <c r="V16" s="20"/>
      <c r="W16" s="20"/>
      <c r="X16" s="20"/>
      <c r="Y16" s="20"/>
    </row>
    <row r="17" spans="1:25" ht="15.75" customHeight="1">
      <c r="A17" s="22"/>
      <c r="B17" s="22"/>
      <c r="C17" s="22"/>
      <c r="D17" s="22"/>
      <c r="E17" s="22"/>
      <c r="F17" s="24" t="s">
        <v>268</v>
      </c>
      <c r="G17" s="22"/>
      <c r="H17" s="20"/>
      <c r="I17" s="20"/>
      <c r="J17" s="20"/>
      <c r="K17" s="20"/>
      <c r="L17" s="20"/>
      <c r="M17" s="20"/>
      <c r="N17" s="20"/>
      <c r="O17" s="20"/>
      <c r="P17" s="20"/>
      <c r="Q17" s="20"/>
      <c r="R17" s="20"/>
      <c r="S17" s="20"/>
      <c r="T17" s="20"/>
      <c r="U17" s="20"/>
      <c r="V17" s="20"/>
      <c r="W17" s="20"/>
      <c r="X17" s="20"/>
      <c r="Y17" s="20"/>
    </row>
    <row r="18" spans="1:25" ht="15.75" customHeight="1">
      <c r="A18" s="22"/>
      <c r="B18" s="22"/>
      <c r="C18" s="22"/>
      <c r="D18" s="22"/>
      <c r="E18" s="22"/>
      <c r="F18" s="24" t="s">
        <v>121</v>
      </c>
      <c r="G18" s="22"/>
      <c r="H18" s="20"/>
      <c r="I18" s="20"/>
      <c r="J18" s="20"/>
      <c r="K18" s="20"/>
      <c r="L18" s="20"/>
      <c r="M18" s="20"/>
      <c r="N18" s="20"/>
      <c r="O18" s="20"/>
      <c r="P18" s="20"/>
      <c r="Q18" s="20"/>
      <c r="R18" s="20"/>
      <c r="S18" s="20"/>
      <c r="T18" s="20"/>
      <c r="U18" s="20"/>
      <c r="V18" s="20"/>
      <c r="W18" s="20"/>
      <c r="X18" s="20"/>
      <c r="Y18" s="20"/>
    </row>
    <row r="20" spans="1:25" ht="15.75" customHeight="1">
      <c r="A20" s="25" t="s">
        <v>269</v>
      </c>
      <c r="B20" s="26" t="s">
        <v>144</v>
      </c>
      <c r="C20" s="26" t="s">
        <v>145</v>
      </c>
      <c r="D20" s="26" t="s">
        <v>146</v>
      </c>
      <c r="E20" s="26" t="s">
        <v>147</v>
      </c>
      <c r="F20" s="26" t="s">
        <v>148</v>
      </c>
      <c r="G20" s="26" t="s">
        <v>149</v>
      </c>
    </row>
    <row r="21" spans="1:25" ht="15.75" customHeight="1">
      <c r="A21" s="10"/>
      <c r="B21" s="26" t="s">
        <v>150</v>
      </c>
      <c r="C21" s="26" t="s">
        <v>151</v>
      </c>
      <c r="D21" s="26" t="s">
        <v>152</v>
      </c>
      <c r="E21" s="26" t="s">
        <v>153</v>
      </c>
      <c r="F21" s="26" t="s">
        <v>154</v>
      </c>
      <c r="G21" s="26" t="s">
        <v>155</v>
      </c>
    </row>
    <row r="22" spans="1:25" ht="15.75" customHeight="1">
      <c r="A22" s="10"/>
      <c r="B22" s="26" t="s">
        <v>156</v>
      </c>
      <c r="C22" s="26" t="s">
        <v>157</v>
      </c>
      <c r="D22" s="26" t="s">
        <v>158</v>
      </c>
      <c r="E22" s="20"/>
      <c r="F22" s="26" t="s">
        <v>159</v>
      </c>
      <c r="G22" s="26" t="s">
        <v>160</v>
      </c>
    </row>
    <row r="23" spans="1:25" ht="15.75" customHeight="1">
      <c r="A23" s="10"/>
      <c r="B23" s="26" t="s">
        <v>161</v>
      </c>
      <c r="C23" s="26" t="s">
        <v>162</v>
      </c>
      <c r="D23" s="26" t="s">
        <v>163</v>
      </c>
      <c r="E23" s="20"/>
      <c r="F23" s="26" t="s">
        <v>164</v>
      </c>
      <c r="G23" s="20"/>
    </row>
    <row r="24" spans="1:25" ht="15.75" customHeight="1">
      <c r="A24" s="10"/>
      <c r="B24" s="20"/>
      <c r="C24" s="26" t="s">
        <v>165</v>
      </c>
      <c r="D24" s="26" t="s">
        <v>166</v>
      </c>
      <c r="E24" s="20"/>
      <c r="F24" s="26" t="s">
        <v>167</v>
      </c>
      <c r="G24" s="20"/>
    </row>
    <row r="25" spans="1:25" ht="15.75" customHeight="1">
      <c r="A25" s="10"/>
      <c r="B25" s="20"/>
      <c r="C25" s="26" t="s">
        <v>168</v>
      </c>
      <c r="D25" s="26" t="s">
        <v>169</v>
      </c>
      <c r="E25" s="20"/>
      <c r="F25" s="26" t="s">
        <v>170</v>
      </c>
      <c r="G25" s="20"/>
    </row>
    <row r="26" spans="1:25" ht="15.75" customHeight="1">
      <c r="A26" s="10"/>
      <c r="B26" s="20"/>
      <c r="C26" s="20"/>
      <c r="D26" s="26" t="s">
        <v>171</v>
      </c>
      <c r="E26" s="20"/>
      <c r="F26" s="26" t="s">
        <v>172</v>
      </c>
      <c r="G26" s="20"/>
    </row>
    <row r="27" spans="1:25" ht="15.75" customHeight="1">
      <c r="A27" s="10"/>
      <c r="B27" s="20"/>
      <c r="C27" s="20"/>
      <c r="D27" s="20"/>
      <c r="E27" s="20"/>
      <c r="F27" s="20"/>
      <c r="G27" s="20"/>
    </row>
    <row r="28" spans="1:25" ht="15.75" customHeight="1">
      <c r="A28" s="2"/>
    </row>
    <row r="29" spans="1:25" ht="15.75" customHeight="1">
      <c r="A29" s="27" t="s">
        <v>173</v>
      </c>
      <c r="B29" s="28" t="s">
        <v>174</v>
      </c>
      <c r="C29" s="22"/>
      <c r="D29" s="28" t="s">
        <v>175</v>
      </c>
      <c r="E29" s="28" t="s">
        <v>175</v>
      </c>
      <c r="F29" s="28" t="s">
        <v>176</v>
      </c>
      <c r="G29" s="28" t="s">
        <v>177</v>
      </c>
    </row>
    <row r="30" spans="1:25" ht="15.75" customHeight="1">
      <c r="A30" s="29"/>
      <c r="B30" s="28" t="s">
        <v>178</v>
      </c>
      <c r="C30" s="22"/>
      <c r="D30" s="28" t="s">
        <v>179</v>
      </c>
      <c r="E30" s="28" t="s">
        <v>180</v>
      </c>
      <c r="F30" s="28" t="s">
        <v>180</v>
      </c>
      <c r="G30" s="28" t="s">
        <v>181</v>
      </c>
    </row>
    <row r="31" spans="1:25" ht="15.75" customHeight="1">
      <c r="A31" s="29"/>
      <c r="B31" s="28" t="s">
        <v>182</v>
      </c>
      <c r="C31" s="22"/>
      <c r="D31" s="28" t="s">
        <v>183</v>
      </c>
      <c r="E31" s="28" t="s">
        <v>184</v>
      </c>
      <c r="F31" s="28" t="s">
        <v>175</v>
      </c>
      <c r="G31" s="22"/>
    </row>
    <row r="32" spans="1:25" ht="15.75" customHeight="1">
      <c r="A32" s="29"/>
      <c r="B32" s="28" t="s">
        <v>185</v>
      </c>
      <c r="C32" s="22"/>
      <c r="D32" s="28" t="s">
        <v>186</v>
      </c>
      <c r="E32" s="28" t="s">
        <v>187</v>
      </c>
      <c r="F32" s="22"/>
      <c r="G32" s="22"/>
    </row>
    <row r="33" spans="1:7" ht="15.75" customHeight="1">
      <c r="A33" s="29"/>
      <c r="B33" s="28" t="s">
        <v>188</v>
      </c>
      <c r="C33" s="22"/>
      <c r="D33" s="28" t="s">
        <v>189</v>
      </c>
      <c r="E33" s="22"/>
      <c r="F33" s="22"/>
      <c r="G33" s="22"/>
    </row>
    <row r="34" spans="1:7" ht="15.75" customHeight="1">
      <c r="A34" s="29"/>
      <c r="B34" s="22"/>
      <c r="C34" s="22"/>
      <c r="D34" s="22"/>
      <c r="E34" s="22"/>
      <c r="F34" s="22"/>
      <c r="G34" s="22"/>
    </row>
    <row r="35" spans="1:7" ht="15.75" customHeight="1">
      <c r="A35" s="2"/>
    </row>
    <row r="36" spans="1:7" ht="15.75" customHeight="1">
      <c r="A36" s="4" t="s">
        <v>84</v>
      </c>
    </row>
    <row r="37" spans="1:7" ht="15.75" customHeight="1">
      <c r="A37" s="4" t="s">
        <v>136</v>
      </c>
    </row>
    <row r="38" spans="1:7" ht="15.75" customHeight="1">
      <c r="A38" s="4"/>
    </row>
    <row r="39" spans="1:7" ht="89.25">
      <c r="A39" s="7" t="s">
        <v>137</v>
      </c>
    </row>
    <row r="40" spans="1:7" ht="12.75">
      <c r="A40" s="7"/>
    </row>
    <row r="41" spans="1:7" ht="102">
      <c r="A41" s="7" t="s">
        <v>138</v>
      </c>
    </row>
    <row r="42" spans="1:7" ht="12.75">
      <c r="A42" s="7"/>
    </row>
    <row r="43" spans="1:7" ht="63.75">
      <c r="A43" s="7" t="s">
        <v>139</v>
      </c>
    </row>
    <row r="44" spans="1:7" ht="12.75">
      <c r="A44" s="7"/>
    </row>
    <row r="45" spans="1:7" ht="89.25">
      <c r="A45" s="7" t="s">
        <v>140</v>
      </c>
    </row>
    <row r="46" spans="1:7" ht="12.75">
      <c r="A46" s="7"/>
    </row>
    <row r="47" spans="1:7" ht="76.5">
      <c r="A47" s="19" t="s">
        <v>262</v>
      </c>
    </row>
    <row r="48" spans="1:7" ht="12.75">
      <c r="A48" s="19"/>
    </row>
    <row r="49" spans="1:1" ht="102">
      <c r="A49" s="7" t="s">
        <v>321</v>
      </c>
    </row>
    <row r="50" spans="1:1" ht="12.75">
      <c r="A50" s="2"/>
    </row>
    <row r="51" spans="1:1" ht="12.75">
      <c r="A51" s="2"/>
    </row>
    <row r="52" spans="1:1" ht="12.75">
      <c r="A52" s="2"/>
    </row>
    <row r="53" spans="1:1" ht="12.75">
      <c r="A53" s="2"/>
    </row>
    <row r="54" spans="1:1" ht="12.75">
      <c r="A54" s="2"/>
    </row>
    <row r="55" spans="1:1" ht="12.75">
      <c r="A55" s="2"/>
    </row>
    <row r="56" spans="1:1" ht="12.75">
      <c r="A56" s="2"/>
    </row>
    <row r="57" spans="1:1" ht="12.75">
      <c r="A57" s="2"/>
    </row>
    <row r="58" spans="1:1" ht="12.75">
      <c r="A58" s="2"/>
    </row>
    <row r="59" spans="1:1" ht="12.75">
      <c r="A59" s="2"/>
    </row>
    <row r="60" spans="1:1" ht="12.75">
      <c r="A60" s="2"/>
    </row>
    <row r="61" spans="1:1" ht="12.75">
      <c r="A61" s="2"/>
    </row>
    <row r="62" spans="1:1" ht="12.75">
      <c r="A62" s="2"/>
    </row>
    <row r="63" spans="1:1" ht="12.75">
      <c r="A63" s="2"/>
    </row>
    <row r="64" spans="1:1" ht="12.75">
      <c r="A64" s="2"/>
    </row>
    <row r="65" spans="1:1" ht="12.75">
      <c r="A65" s="2"/>
    </row>
    <row r="66" spans="1:1" ht="12.75">
      <c r="A66" s="2"/>
    </row>
    <row r="67" spans="1:1" ht="12.75">
      <c r="A67" s="2"/>
    </row>
    <row r="68" spans="1:1" ht="12.75">
      <c r="A68" s="2"/>
    </row>
    <row r="69" spans="1:1" ht="12.75">
      <c r="A69" s="2"/>
    </row>
    <row r="70" spans="1:1" ht="12.75">
      <c r="A70" s="2"/>
    </row>
    <row r="71" spans="1:1" ht="12.75">
      <c r="A71" s="2"/>
    </row>
    <row r="72" spans="1:1" ht="12.75">
      <c r="A72" s="2"/>
    </row>
    <row r="73" spans="1:1" ht="12.75">
      <c r="A73" s="2"/>
    </row>
    <row r="74" spans="1:1" ht="12.75">
      <c r="A74" s="2"/>
    </row>
    <row r="75" spans="1:1" ht="12.75">
      <c r="A75" s="2"/>
    </row>
    <row r="76" spans="1:1" ht="12.75">
      <c r="A76" s="2"/>
    </row>
    <row r="77" spans="1:1" ht="12.75">
      <c r="A77" s="2"/>
    </row>
    <row r="78" spans="1:1" ht="12.75">
      <c r="A78" s="2"/>
    </row>
    <row r="79" spans="1:1" ht="12.75">
      <c r="A79" s="2"/>
    </row>
    <row r="80" spans="1:1" ht="12.75">
      <c r="A80" s="2"/>
    </row>
    <row r="81" spans="1:1" ht="12.75">
      <c r="A81" s="2"/>
    </row>
    <row r="82" spans="1:1" ht="12.75">
      <c r="A82" s="2"/>
    </row>
    <row r="83" spans="1:1" ht="12.75">
      <c r="A83" s="2"/>
    </row>
    <row r="84" spans="1:1" ht="12.75">
      <c r="A84" s="2"/>
    </row>
    <row r="85" spans="1:1" ht="12.75">
      <c r="A85" s="2"/>
    </row>
    <row r="86" spans="1:1" ht="12.75">
      <c r="A86" s="2"/>
    </row>
    <row r="87" spans="1:1" ht="12.75">
      <c r="A87" s="2"/>
    </row>
    <row r="88" spans="1:1" ht="12.75">
      <c r="A88" s="2"/>
    </row>
    <row r="89" spans="1:1" ht="12.75">
      <c r="A89" s="2"/>
    </row>
    <row r="90" spans="1:1" ht="12.75">
      <c r="A90" s="2"/>
    </row>
    <row r="91" spans="1:1" ht="12.75">
      <c r="A91" s="2"/>
    </row>
    <row r="92" spans="1:1" ht="12.75">
      <c r="A92" s="2"/>
    </row>
    <row r="93" spans="1:1" ht="12.75">
      <c r="A93" s="2"/>
    </row>
    <row r="94" spans="1:1" ht="12.75">
      <c r="A94" s="2"/>
    </row>
    <row r="95" spans="1:1" ht="12.75">
      <c r="A95" s="2"/>
    </row>
    <row r="96" spans="1:1" ht="12.75">
      <c r="A96" s="2"/>
    </row>
    <row r="97" spans="1:1" ht="12.75">
      <c r="A97" s="2"/>
    </row>
    <row r="98" spans="1:1" ht="12.75">
      <c r="A98" s="2"/>
    </row>
    <row r="99" spans="1:1" ht="12.75">
      <c r="A99" s="2"/>
    </row>
    <row r="100" spans="1:1" ht="12.75">
      <c r="A100" s="2"/>
    </row>
    <row r="101" spans="1:1" ht="12.75">
      <c r="A101" s="2"/>
    </row>
    <row r="102" spans="1:1" ht="12.75">
      <c r="A102" s="2"/>
    </row>
    <row r="103" spans="1:1" ht="12.75">
      <c r="A103" s="2"/>
    </row>
    <row r="104" spans="1:1" ht="12.75">
      <c r="A104" s="2"/>
    </row>
    <row r="105" spans="1:1" ht="12.75">
      <c r="A105" s="2"/>
    </row>
    <row r="106" spans="1:1" ht="12.75">
      <c r="A106" s="2"/>
    </row>
    <row r="107" spans="1:1" ht="12.75">
      <c r="A107" s="2"/>
    </row>
    <row r="108" spans="1:1" ht="12.75">
      <c r="A108" s="2"/>
    </row>
    <row r="109" spans="1:1" ht="12.75">
      <c r="A109" s="2"/>
    </row>
    <row r="110" spans="1:1" ht="12.75">
      <c r="A110" s="2"/>
    </row>
    <row r="111" spans="1:1" ht="12.75">
      <c r="A111" s="2"/>
    </row>
    <row r="112" spans="1:1" ht="12.75">
      <c r="A112" s="2"/>
    </row>
    <row r="113" spans="1:1" ht="12.75">
      <c r="A113" s="2"/>
    </row>
    <row r="114" spans="1:1" ht="12.75">
      <c r="A114" s="2"/>
    </row>
    <row r="115" spans="1:1" ht="12.75">
      <c r="A115" s="2"/>
    </row>
    <row r="116" spans="1:1" ht="12.75">
      <c r="A116" s="2"/>
    </row>
    <row r="117" spans="1:1" ht="12.75">
      <c r="A117" s="2"/>
    </row>
    <row r="118" spans="1:1" ht="12.75">
      <c r="A118" s="2"/>
    </row>
    <row r="119" spans="1:1" ht="12.75">
      <c r="A119" s="2"/>
    </row>
    <row r="120" spans="1:1" ht="12.75">
      <c r="A120" s="2"/>
    </row>
    <row r="121" spans="1:1" ht="12.75">
      <c r="A121" s="2"/>
    </row>
    <row r="122" spans="1:1" ht="12.75">
      <c r="A122" s="2"/>
    </row>
    <row r="123" spans="1:1" ht="12.75">
      <c r="A123" s="2"/>
    </row>
    <row r="124" spans="1:1" ht="12.75">
      <c r="A124" s="2"/>
    </row>
    <row r="125" spans="1:1" ht="12.75">
      <c r="A125" s="2"/>
    </row>
    <row r="126" spans="1:1" ht="12.75">
      <c r="A126" s="2"/>
    </row>
    <row r="127" spans="1:1" ht="12.75">
      <c r="A127" s="2"/>
    </row>
    <row r="128" spans="1:1" ht="12.75">
      <c r="A128" s="2"/>
    </row>
    <row r="129" spans="1:1" ht="12.75">
      <c r="A129" s="2"/>
    </row>
    <row r="130" spans="1:1" ht="12.75">
      <c r="A130" s="2"/>
    </row>
    <row r="131" spans="1:1" ht="12.75">
      <c r="A131" s="2"/>
    </row>
    <row r="132" spans="1:1" ht="12.75">
      <c r="A132" s="2"/>
    </row>
    <row r="133" spans="1:1" ht="12.75">
      <c r="A133" s="2"/>
    </row>
    <row r="134" spans="1:1" ht="12.75">
      <c r="A134" s="2"/>
    </row>
    <row r="135" spans="1:1" ht="12.75">
      <c r="A135" s="2"/>
    </row>
    <row r="136" spans="1:1" ht="12.75">
      <c r="A136" s="2"/>
    </row>
    <row r="137" spans="1:1" ht="12.75">
      <c r="A137" s="2"/>
    </row>
    <row r="138" spans="1:1" ht="12.75">
      <c r="A138" s="2"/>
    </row>
    <row r="139" spans="1:1" ht="12.75">
      <c r="A139" s="2"/>
    </row>
    <row r="140" spans="1:1" ht="12.75">
      <c r="A140" s="2"/>
    </row>
    <row r="141" spans="1:1" ht="12.75">
      <c r="A141" s="2"/>
    </row>
    <row r="142" spans="1:1" ht="12.75">
      <c r="A142" s="2"/>
    </row>
    <row r="143" spans="1:1" ht="12.75">
      <c r="A143" s="2"/>
    </row>
    <row r="144" spans="1:1" ht="12.75">
      <c r="A144" s="2"/>
    </row>
    <row r="145" spans="1:1" ht="12.75">
      <c r="A145" s="2"/>
    </row>
    <row r="146" spans="1:1" ht="12.75">
      <c r="A146" s="2"/>
    </row>
    <row r="147" spans="1:1" ht="12.75">
      <c r="A147" s="2"/>
    </row>
    <row r="148" spans="1:1" ht="12.75">
      <c r="A148" s="2"/>
    </row>
    <row r="149" spans="1:1" ht="12.75">
      <c r="A149" s="2"/>
    </row>
    <row r="150" spans="1:1" ht="12.75">
      <c r="A150" s="2"/>
    </row>
    <row r="151" spans="1:1" ht="12.75">
      <c r="A151" s="2"/>
    </row>
    <row r="152" spans="1:1" ht="12.75">
      <c r="A152" s="2"/>
    </row>
    <row r="153" spans="1:1" ht="12.75">
      <c r="A153" s="2"/>
    </row>
    <row r="154" spans="1:1" ht="12.75">
      <c r="A154" s="2"/>
    </row>
    <row r="155" spans="1:1" ht="12.75">
      <c r="A155" s="2"/>
    </row>
    <row r="156" spans="1:1" ht="12.75">
      <c r="A156" s="2"/>
    </row>
    <row r="157" spans="1:1" ht="12.75">
      <c r="A157" s="2"/>
    </row>
    <row r="158" spans="1:1" ht="12.75">
      <c r="A158" s="2"/>
    </row>
    <row r="159" spans="1:1" ht="12.75">
      <c r="A159" s="2"/>
    </row>
    <row r="160" spans="1:1" ht="12.75">
      <c r="A160" s="2"/>
    </row>
    <row r="161" spans="1:1" ht="12.75">
      <c r="A161" s="2"/>
    </row>
    <row r="162" spans="1:1" ht="12.75">
      <c r="A162" s="2"/>
    </row>
    <row r="163" spans="1:1" ht="12.75">
      <c r="A163" s="2"/>
    </row>
    <row r="164" spans="1:1" ht="12.75">
      <c r="A164" s="2"/>
    </row>
    <row r="165" spans="1:1" ht="12.75">
      <c r="A165" s="2"/>
    </row>
    <row r="166" spans="1:1" ht="12.75">
      <c r="A166" s="2"/>
    </row>
    <row r="167" spans="1:1" ht="12.75">
      <c r="A167" s="2"/>
    </row>
    <row r="168" spans="1:1" ht="12.75">
      <c r="A168" s="2"/>
    </row>
    <row r="169" spans="1:1" ht="12.75">
      <c r="A169" s="2"/>
    </row>
    <row r="170" spans="1:1" ht="12.75">
      <c r="A170" s="2"/>
    </row>
    <row r="171" spans="1:1" ht="12.75">
      <c r="A171" s="2"/>
    </row>
    <row r="172" spans="1:1" ht="12.75">
      <c r="A172" s="2"/>
    </row>
    <row r="173" spans="1:1" ht="12.75">
      <c r="A173" s="2"/>
    </row>
    <row r="174" spans="1:1" ht="12.75">
      <c r="A174" s="2"/>
    </row>
    <row r="175" spans="1:1" ht="12.75">
      <c r="A175" s="2"/>
    </row>
    <row r="176" spans="1:1" ht="12.75">
      <c r="A176" s="2"/>
    </row>
    <row r="177" spans="1:1" ht="12.75">
      <c r="A177" s="2"/>
    </row>
    <row r="178" spans="1:1" ht="12.75">
      <c r="A178" s="2"/>
    </row>
    <row r="179" spans="1:1" ht="12.75">
      <c r="A179" s="2"/>
    </row>
    <row r="180" spans="1:1" ht="12.75">
      <c r="A180" s="2"/>
    </row>
    <row r="181" spans="1:1" ht="12.75">
      <c r="A181" s="2"/>
    </row>
    <row r="182" spans="1:1" ht="12.75">
      <c r="A182" s="2"/>
    </row>
    <row r="183" spans="1:1" ht="12.75">
      <c r="A183" s="2"/>
    </row>
    <row r="184" spans="1:1" ht="12.75">
      <c r="A184" s="2"/>
    </row>
    <row r="185" spans="1:1" ht="12.75">
      <c r="A185" s="2"/>
    </row>
    <row r="186" spans="1:1" ht="12.75">
      <c r="A186" s="2"/>
    </row>
    <row r="187" spans="1:1" ht="12.75">
      <c r="A187" s="2"/>
    </row>
    <row r="188" spans="1:1" ht="12.75">
      <c r="A188" s="2"/>
    </row>
    <row r="189" spans="1:1" ht="12.75">
      <c r="A189" s="2"/>
    </row>
    <row r="190" spans="1:1" ht="12.75">
      <c r="A190" s="2"/>
    </row>
    <row r="191" spans="1:1" ht="12.75">
      <c r="A191" s="2"/>
    </row>
    <row r="192" spans="1:1" ht="12.75">
      <c r="A192" s="2"/>
    </row>
    <row r="193" spans="1:1" ht="12.75">
      <c r="A193" s="2"/>
    </row>
    <row r="194" spans="1:1" ht="12.75">
      <c r="A194" s="2"/>
    </row>
    <row r="195" spans="1:1" ht="12.75">
      <c r="A195" s="2"/>
    </row>
    <row r="196" spans="1:1" ht="12.75">
      <c r="A196" s="2"/>
    </row>
    <row r="197" spans="1:1" ht="12.75">
      <c r="A197" s="2"/>
    </row>
    <row r="198" spans="1:1" ht="12.75">
      <c r="A198" s="2"/>
    </row>
    <row r="199" spans="1:1" ht="12.75">
      <c r="A199" s="2"/>
    </row>
    <row r="200" spans="1:1" ht="12.75">
      <c r="A200" s="2"/>
    </row>
    <row r="201" spans="1:1" ht="12.75">
      <c r="A201" s="2"/>
    </row>
    <row r="202" spans="1:1" ht="12.75">
      <c r="A202" s="2"/>
    </row>
    <row r="203" spans="1:1" ht="12.75">
      <c r="A203" s="2"/>
    </row>
    <row r="204" spans="1:1" ht="12.75">
      <c r="A204" s="2"/>
    </row>
    <row r="205" spans="1:1" ht="12.75">
      <c r="A205" s="2"/>
    </row>
    <row r="206" spans="1:1" ht="12.75">
      <c r="A206" s="2"/>
    </row>
    <row r="207" spans="1:1" ht="12.75">
      <c r="A207" s="2"/>
    </row>
    <row r="208" spans="1:1" ht="12.75">
      <c r="A208" s="2"/>
    </row>
    <row r="209" spans="1:1" ht="12.75">
      <c r="A209" s="2"/>
    </row>
    <row r="210" spans="1:1" ht="12.75">
      <c r="A210" s="2"/>
    </row>
    <row r="211" spans="1:1" ht="12.75">
      <c r="A211" s="2"/>
    </row>
    <row r="212" spans="1:1" ht="12.75">
      <c r="A212" s="2"/>
    </row>
    <row r="213" spans="1:1" ht="12.75">
      <c r="A213" s="2"/>
    </row>
    <row r="214" spans="1:1" ht="12.75">
      <c r="A214" s="2"/>
    </row>
    <row r="215" spans="1:1" ht="12.75">
      <c r="A215" s="2"/>
    </row>
    <row r="216" spans="1:1" ht="12.75">
      <c r="A216" s="2"/>
    </row>
    <row r="217" spans="1:1" ht="12.75">
      <c r="A217" s="2"/>
    </row>
    <row r="218" spans="1:1" ht="12.75">
      <c r="A218" s="2"/>
    </row>
    <row r="219" spans="1:1" ht="12.75">
      <c r="A219" s="2"/>
    </row>
    <row r="220" spans="1:1" ht="12.75">
      <c r="A220" s="2"/>
    </row>
    <row r="221" spans="1:1" ht="12.75">
      <c r="A221" s="2"/>
    </row>
    <row r="222" spans="1:1" ht="12.75">
      <c r="A222" s="2"/>
    </row>
    <row r="223" spans="1:1" ht="12.75">
      <c r="A223" s="2"/>
    </row>
    <row r="224" spans="1:1" ht="12.75">
      <c r="A224" s="2"/>
    </row>
    <row r="225" spans="1:1" ht="12.75">
      <c r="A225" s="2"/>
    </row>
    <row r="226" spans="1:1" ht="12.75">
      <c r="A226" s="2"/>
    </row>
    <row r="227" spans="1:1" ht="12.75">
      <c r="A227" s="2"/>
    </row>
    <row r="228" spans="1:1" ht="12.75">
      <c r="A228" s="2"/>
    </row>
    <row r="229" spans="1:1" ht="12.75">
      <c r="A229" s="2"/>
    </row>
    <row r="230" spans="1:1" ht="12.75">
      <c r="A230" s="2"/>
    </row>
    <row r="231" spans="1:1" ht="12.75">
      <c r="A231" s="2"/>
    </row>
    <row r="232" spans="1:1" ht="12.75">
      <c r="A232" s="2"/>
    </row>
    <row r="233" spans="1:1" ht="12.75">
      <c r="A233" s="2"/>
    </row>
    <row r="234" spans="1:1" ht="12.75">
      <c r="A234" s="2"/>
    </row>
    <row r="235" spans="1:1" ht="12.75">
      <c r="A235" s="2"/>
    </row>
    <row r="236" spans="1:1" ht="12.75">
      <c r="A236" s="2"/>
    </row>
    <row r="237" spans="1:1" ht="12.75">
      <c r="A237" s="2"/>
    </row>
    <row r="238" spans="1:1" ht="12.75">
      <c r="A238" s="2"/>
    </row>
    <row r="239" spans="1:1" ht="12.75">
      <c r="A239" s="2"/>
    </row>
    <row r="240" spans="1:1" ht="12.75">
      <c r="A240" s="2"/>
    </row>
    <row r="241" spans="1:1" ht="12.75">
      <c r="A241" s="2"/>
    </row>
    <row r="242" spans="1:1" ht="12.75">
      <c r="A242" s="2"/>
    </row>
    <row r="243" spans="1:1" ht="12.75">
      <c r="A243" s="2"/>
    </row>
    <row r="244" spans="1:1" ht="12.75">
      <c r="A244" s="2"/>
    </row>
    <row r="245" spans="1:1" ht="12.75">
      <c r="A245" s="2"/>
    </row>
    <row r="246" spans="1:1" ht="12.75">
      <c r="A246" s="2"/>
    </row>
    <row r="247" spans="1:1" ht="12.75">
      <c r="A247" s="2"/>
    </row>
    <row r="248" spans="1:1" ht="12.75">
      <c r="A248" s="2"/>
    </row>
    <row r="249" spans="1:1" ht="12.75">
      <c r="A249" s="2"/>
    </row>
    <row r="250" spans="1:1" ht="12.75">
      <c r="A250" s="2"/>
    </row>
    <row r="251" spans="1:1" ht="12.75">
      <c r="A251" s="2"/>
    </row>
    <row r="252" spans="1:1" ht="12.75">
      <c r="A252" s="2"/>
    </row>
    <row r="253" spans="1:1" ht="12.75">
      <c r="A253" s="2"/>
    </row>
    <row r="254" spans="1:1" ht="12.75">
      <c r="A254" s="2"/>
    </row>
    <row r="255" spans="1:1" ht="12.75">
      <c r="A255" s="2"/>
    </row>
    <row r="256" spans="1:1" ht="12.75">
      <c r="A256" s="2"/>
    </row>
    <row r="257" spans="1:1" ht="12.75">
      <c r="A257" s="2"/>
    </row>
    <row r="258" spans="1:1" ht="12.75">
      <c r="A258" s="2"/>
    </row>
    <row r="259" spans="1:1" ht="12.75">
      <c r="A259" s="2"/>
    </row>
    <row r="260" spans="1:1" ht="12.75">
      <c r="A260" s="2"/>
    </row>
    <row r="261" spans="1:1" ht="12.75">
      <c r="A261" s="2"/>
    </row>
    <row r="262" spans="1:1" ht="12.75">
      <c r="A262" s="2"/>
    </row>
    <row r="263" spans="1:1" ht="12.75">
      <c r="A263" s="2"/>
    </row>
    <row r="264" spans="1:1" ht="12.75">
      <c r="A264" s="2"/>
    </row>
    <row r="265" spans="1:1" ht="12.75">
      <c r="A265" s="2"/>
    </row>
    <row r="266" spans="1:1" ht="12.75">
      <c r="A266" s="2"/>
    </row>
    <row r="267" spans="1:1" ht="12.75">
      <c r="A267" s="2"/>
    </row>
    <row r="268" spans="1:1" ht="12.75">
      <c r="A268" s="2"/>
    </row>
    <row r="269" spans="1:1" ht="12.75">
      <c r="A269" s="2"/>
    </row>
    <row r="270" spans="1:1" ht="12.75">
      <c r="A270" s="2"/>
    </row>
    <row r="271" spans="1:1" ht="12.75">
      <c r="A271" s="2"/>
    </row>
    <row r="272" spans="1:1" ht="12.75">
      <c r="A272" s="2"/>
    </row>
    <row r="273" spans="1:1" ht="12.75">
      <c r="A273" s="2"/>
    </row>
    <row r="274" spans="1:1" ht="12.75">
      <c r="A274" s="2"/>
    </row>
    <row r="275" spans="1:1" ht="12.75">
      <c r="A275" s="2"/>
    </row>
    <row r="276" spans="1:1" ht="12.75">
      <c r="A276" s="2"/>
    </row>
    <row r="277" spans="1:1" ht="12.75">
      <c r="A277" s="2"/>
    </row>
    <row r="278" spans="1:1" ht="12.75">
      <c r="A278" s="2"/>
    </row>
    <row r="279" spans="1:1" ht="12.75">
      <c r="A279" s="2"/>
    </row>
    <row r="280" spans="1:1" ht="12.75">
      <c r="A280" s="2"/>
    </row>
    <row r="281" spans="1:1" ht="12.75">
      <c r="A281" s="2"/>
    </row>
    <row r="282" spans="1:1" ht="12.75">
      <c r="A282" s="2"/>
    </row>
    <row r="283" spans="1:1" ht="12.75">
      <c r="A283" s="2"/>
    </row>
    <row r="284" spans="1:1" ht="12.75">
      <c r="A284" s="2"/>
    </row>
    <row r="285" spans="1:1" ht="12.75">
      <c r="A285" s="2"/>
    </row>
    <row r="286" spans="1:1" ht="12.75">
      <c r="A286" s="2"/>
    </row>
    <row r="287" spans="1:1" ht="12.75">
      <c r="A287" s="2"/>
    </row>
    <row r="288" spans="1:1" ht="12.75">
      <c r="A288" s="2"/>
    </row>
    <row r="289" spans="1:1" ht="12.75">
      <c r="A289" s="2"/>
    </row>
    <row r="290" spans="1:1" ht="12.75">
      <c r="A290" s="2"/>
    </row>
    <row r="291" spans="1:1" ht="12.75">
      <c r="A291" s="2"/>
    </row>
    <row r="292" spans="1:1" ht="12.75">
      <c r="A292" s="2"/>
    </row>
    <row r="293" spans="1:1" ht="12.75">
      <c r="A293" s="2"/>
    </row>
    <row r="294" spans="1:1" ht="12.75">
      <c r="A294" s="2"/>
    </row>
    <row r="295" spans="1:1" ht="12.75">
      <c r="A295" s="2"/>
    </row>
    <row r="296" spans="1:1" ht="12.75">
      <c r="A296" s="2"/>
    </row>
    <row r="297" spans="1:1" ht="12.75">
      <c r="A297" s="2"/>
    </row>
    <row r="298" spans="1:1" ht="12.75">
      <c r="A298" s="2"/>
    </row>
    <row r="299" spans="1:1" ht="12.75">
      <c r="A299" s="2"/>
    </row>
    <row r="300" spans="1:1" ht="12.75">
      <c r="A300" s="2"/>
    </row>
    <row r="301" spans="1:1" ht="12.75">
      <c r="A301" s="2"/>
    </row>
    <row r="302" spans="1:1" ht="12.75">
      <c r="A302" s="2"/>
    </row>
    <row r="303" spans="1:1" ht="12.75">
      <c r="A303" s="2"/>
    </row>
    <row r="304" spans="1:1" ht="12.75">
      <c r="A304" s="2"/>
    </row>
    <row r="305" spans="1:1" ht="12.75">
      <c r="A305" s="2"/>
    </row>
    <row r="306" spans="1:1" ht="12.75">
      <c r="A306" s="2"/>
    </row>
    <row r="307" spans="1:1" ht="12.75">
      <c r="A307" s="2"/>
    </row>
    <row r="308" spans="1:1" ht="12.75">
      <c r="A308" s="2"/>
    </row>
    <row r="309" spans="1:1" ht="12.75">
      <c r="A309" s="2"/>
    </row>
    <row r="310" spans="1:1" ht="12.75">
      <c r="A310" s="2"/>
    </row>
    <row r="311" spans="1:1" ht="12.75">
      <c r="A311" s="2"/>
    </row>
    <row r="312" spans="1:1" ht="12.75">
      <c r="A312" s="2"/>
    </row>
    <row r="313" spans="1:1" ht="12.75">
      <c r="A313" s="2"/>
    </row>
    <row r="314" spans="1:1" ht="12.75">
      <c r="A314" s="2"/>
    </row>
    <row r="315" spans="1:1" ht="12.75">
      <c r="A315" s="2"/>
    </row>
    <row r="316" spans="1:1" ht="12.75">
      <c r="A316" s="2"/>
    </row>
    <row r="317" spans="1:1" ht="12.75">
      <c r="A317" s="2"/>
    </row>
    <row r="318" spans="1:1" ht="12.75">
      <c r="A318" s="2"/>
    </row>
    <row r="319" spans="1:1" ht="12.75">
      <c r="A319" s="2"/>
    </row>
    <row r="320" spans="1:1" ht="12.75">
      <c r="A320" s="2"/>
    </row>
    <row r="321" spans="1:1" ht="12.75">
      <c r="A321" s="2"/>
    </row>
    <row r="322" spans="1:1" ht="12.75">
      <c r="A322" s="2"/>
    </row>
    <row r="323" spans="1:1" ht="12.75">
      <c r="A323" s="2"/>
    </row>
    <row r="324" spans="1:1" ht="12.75">
      <c r="A324" s="2"/>
    </row>
    <row r="325" spans="1:1" ht="12.75">
      <c r="A325" s="2"/>
    </row>
    <row r="326" spans="1:1" ht="12.75">
      <c r="A326" s="2"/>
    </row>
    <row r="327" spans="1:1" ht="12.75">
      <c r="A327" s="2"/>
    </row>
    <row r="328" spans="1:1" ht="12.75">
      <c r="A328" s="2"/>
    </row>
    <row r="329" spans="1:1" ht="12.75">
      <c r="A329" s="2"/>
    </row>
    <row r="330" spans="1:1" ht="12.75">
      <c r="A330" s="2"/>
    </row>
    <row r="331" spans="1:1" ht="12.75">
      <c r="A331" s="2"/>
    </row>
    <row r="332" spans="1:1" ht="12.75">
      <c r="A332" s="2"/>
    </row>
    <row r="333" spans="1:1" ht="12.75">
      <c r="A333" s="2"/>
    </row>
    <row r="334" spans="1:1" ht="12.75">
      <c r="A334" s="2"/>
    </row>
    <row r="335" spans="1:1" ht="12.75">
      <c r="A335" s="2"/>
    </row>
    <row r="336" spans="1:1" ht="12.75">
      <c r="A336" s="2"/>
    </row>
    <row r="337" spans="1:1" ht="12.75">
      <c r="A337" s="2"/>
    </row>
    <row r="338" spans="1:1" ht="12.75">
      <c r="A338" s="2"/>
    </row>
    <row r="339" spans="1:1" ht="12.75">
      <c r="A339" s="2"/>
    </row>
    <row r="340" spans="1:1" ht="12.75">
      <c r="A340" s="2"/>
    </row>
    <row r="341" spans="1:1" ht="12.75">
      <c r="A341" s="2"/>
    </row>
    <row r="342" spans="1:1" ht="12.75">
      <c r="A342" s="2"/>
    </row>
    <row r="343" spans="1:1" ht="12.75">
      <c r="A343" s="2"/>
    </row>
    <row r="344" spans="1:1" ht="12.75">
      <c r="A344" s="2"/>
    </row>
    <row r="345" spans="1:1" ht="12.75">
      <c r="A345" s="2"/>
    </row>
    <row r="346" spans="1:1" ht="12.75">
      <c r="A346" s="2"/>
    </row>
    <row r="347" spans="1:1" ht="12.75">
      <c r="A347" s="2"/>
    </row>
    <row r="348" spans="1:1" ht="12.75">
      <c r="A348" s="2"/>
    </row>
    <row r="349" spans="1:1" ht="12.75">
      <c r="A349" s="2"/>
    </row>
    <row r="350" spans="1:1" ht="12.75">
      <c r="A350" s="2"/>
    </row>
    <row r="351" spans="1:1" ht="12.75">
      <c r="A351" s="2"/>
    </row>
    <row r="352" spans="1:1" ht="12.75">
      <c r="A352" s="2"/>
    </row>
    <row r="353" spans="1:1" ht="12.75">
      <c r="A353" s="2"/>
    </row>
    <row r="354" spans="1:1" ht="12.75">
      <c r="A354" s="2"/>
    </row>
    <row r="355" spans="1:1" ht="12.75">
      <c r="A355" s="2"/>
    </row>
    <row r="356" spans="1:1" ht="12.75">
      <c r="A356" s="2"/>
    </row>
    <row r="357" spans="1:1" ht="12.75">
      <c r="A357" s="2"/>
    </row>
    <row r="358" spans="1:1" ht="12.75">
      <c r="A358" s="2"/>
    </row>
    <row r="359" spans="1:1" ht="12.75">
      <c r="A359" s="2"/>
    </row>
    <row r="360" spans="1:1" ht="12.75">
      <c r="A360" s="2"/>
    </row>
    <row r="361" spans="1:1" ht="12.75">
      <c r="A361" s="2"/>
    </row>
    <row r="362" spans="1:1" ht="12.75">
      <c r="A362" s="2"/>
    </row>
    <row r="363" spans="1:1" ht="12.75">
      <c r="A363" s="2"/>
    </row>
    <row r="364" spans="1:1" ht="12.75">
      <c r="A364" s="2"/>
    </row>
    <row r="365" spans="1:1" ht="12.75">
      <c r="A365" s="2"/>
    </row>
    <row r="366" spans="1:1" ht="12.75">
      <c r="A366" s="2"/>
    </row>
    <row r="367" spans="1:1" ht="12.75">
      <c r="A367" s="2"/>
    </row>
    <row r="368" spans="1:1" ht="12.75">
      <c r="A368" s="2"/>
    </row>
    <row r="369" spans="1:1" ht="12.75">
      <c r="A369" s="2"/>
    </row>
    <row r="370" spans="1:1" ht="12.75">
      <c r="A370" s="2"/>
    </row>
    <row r="371" spans="1:1" ht="12.75">
      <c r="A371" s="2"/>
    </row>
    <row r="372" spans="1:1" ht="12.75">
      <c r="A372" s="2"/>
    </row>
    <row r="373" spans="1:1" ht="12.75">
      <c r="A373" s="2"/>
    </row>
    <row r="374" spans="1:1" ht="12.75">
      <c r="A374" s="2"/>
    </row>
    <row r="375" spans="1:1" ht="12.75">
      <c r="A375" s="2"/>
    </row>
    <row r="376" spans="1:1" ht="12.75">
      <c r="A376" s="2"/>
    </row>
    <row r="377" spans="1:1" ht="12.75">
      <c r="A377" s="2"/>
    </row>
    <row r="378" spans="1:1" ht="12.75">
      <c r="A378" s="2"/>
    </row>
    <row r="379" spans="1:1" ht="12.75">
      <c r="A379" s="2"/>
    </row>
    <row r="380" spans="1:1" ht="12.75">
      <c r="A380" s="2"/>
    </row>
    <row r="381" spans="1:1" ht="12.75">
      <c r="A381" s="2"/>
    </row>
    <row r="382" spans="1:1" ht="12.75">
      <c r="A382" s="2"/>
    </row>
    <row r="383" spans="1:1" ht="12.75">
      <c r="A383" s="2"/>
    </row>
    <row r="384" spans="1:1" ht="12.75">
      <c r="A384" s="2"/>
    </row>
    <row r="385" spans="1:1" ht="12.75">
      <c r="A385" s="2"/>
    </row>
    <row r="386" spans="1:1" ht="12.75">
      <c r="A386" s="2"/>
    </row>
    <row r="387" spans="1:1" ht="12.75">
      <c r="A387" s="2"/>
    </row>
    <row r="388" spans="1:1" ht="12.75">
      <c r="A388" s="2"/>
    </row>
    <row r="389" spans="1:1" ht="12.75">
      <c r="A389" s="2"/>
    </row>
    <row r="390" spans="1:1" ht="12.75">
      <c r="A390" s="2"/>
    </row>
    <row r="391" spans="1:1" ht="12.75">
      <c r="A391" s="2"/>
    </row>
    <row r="392" spans="1:1" ht="12.75">
      <c r="A392" s="2"/>
    </row>
    <row r="393" spans="1:1" ht="12.75">
      <c r="A393" s="2"/>
    </row>
    <row r="394" spans="1:1" ht="12.75">
      <c r="A394" s="2"/>
    </row>
    <row r="395" spans="1:1" ht="12.75">
      <c r="A395" s="2"/>
    </row>
    <row r="396" spans="1:1" ht="12.75">
      <c r="A396" s="2"/>
    </row>
    <row r="397" spans="1:1" ht="12.75">
      <c r="A397" s="2"/>
    </row>
    <row r="398" spans="1:1" ht="12.75">
      <c r="A398" s="2"/>
    </row>
    <row r="399" spans="1:1" ht="12.75">
      <c r="A399" s="2"/>
    </row>
    <row r="400" spans="1:1" ht="12.75">
      <c r="A400" s="2"/>
    </row>
    <row r="401" spans="1:1" ht="12.75">
      <c r="A401" s="2"/>
    </row>
    <row r="402" spans="1:1" ht="12.75">
      <c r="A402" s="2"/>
    </row>
    <row r="403" spans="1:1" ht="12.75">
      <c r="A403" s="2"/>
    </row>
    <row r="404" spans="1:1" ht="12.75">
      <c r="A404" s="2"/>
    </row>
    <row r="405" spans="1:1" ht="12.75">
      <c r="A405" s="2"/>
    </row>
    <row r="406" spans="1:1" ht="12.75">
      <c r="A406" s="2"/>
    </row>
    <row r="407" spans="1:1" ht="12.75">
      <c r="A407" s="2"/>
    </row>
    <row r="408" spans="1:1" ht="12.75">
      <c r="A408" s="2"/>
    </row>
    <row r="409" spans="1:1" ht="12.75">
      <c r="A409" s="2"/>
    </row>
    <row r="410" spans="1:1" ht="12.75">
      <c r="A410" s="2"/>
    </row>
    <row r="411" spans="1:1" ht="12.75">
      <c r="A411" s="2"/>
    </row>
    <row r="412" spans="1:1" ht="12.75">
      <c r="A412" s="2"/>
    </row>
    <row r="413" spans="1:1" ht="12.75">
      <c r="A413" s="2"/>
    </row>
    <row r="414" spans="1:1" ht="12.75">
      <c r="A414" s="2"/>
    </row>
    <row r="415" spans="1:1" ht="12.75">
      <c r="A415" s="2"/>
    </row>
    <row r="416" spans="1:1" ht="12.75">
      <c r="A416" s="2"/>
    </row>
    <row r="417" spans="1:1" ht="12.75">
      <c r="A417" s="2"/>
    </row>
    <row r="418" spans="1:1" ht="12.75">
      <c r="A418" s="2"/>
    </row>
    <row r="419" spans="1:1" ht="12.75">
      <c r="A419" s="2"/>
    </row>
    <row r="420" spans="1:1" ht="12.75">
      <c r="A420" s="2"/>
    </row>
    <row r="421" spans="1:1" ht="12.75">
      <c r="A421" s="2"/>
    </row>
    <row r="422" spans="1:1" ht="12.75">
      <c r="A422" s="2"/>
    </row>
    <row r="423" spans="1:1" ht="12.75">
      <c r="A423" s="2"/>
    </row>
    <row r="424" spans="1:1" ht="12.75">
      <c r="A424" s="2"/>
    </row>
    <row r="425" spans="1:1" ht="12.75">
      <c r="A425" s="2"/>
    </row>
    <row r="426" spans="1:1" ht="12.75">
      <c r="A426" s="2"/>
    </row>
    <row r="427" spans="1:1" ht="12.75">
      <c r="A427" s="2"/>
    </row>
    <row r="428" spans="1:1" ht="12.75">
      <c r="A428" s="2"/>
    </row>
    <row r="429" spans="1:1" ht="12.75">
      <c r="A429" s="2"/>
    </row>
    <row r="430" spans="1:1" ht="12.75">
      <c r="A430" s="2"/>
    </row>
    <row r="431" spans="1:1" ht="12.75">
      <c r="A431" s="2"/>
    </row>
    <row r="432" spans="1:1" ht="12.75">
      <c r="A432" s="2"/>
    </row>
    <row r="433" spans="1:1" ht="12.75">
      <c r="A433" s="2"/>
    </row>
    <row r="434" spans="1:1" ht="12.75">
      <c r="A434" s="2"/>
    </row>
    <row r="435" spans="1:1" ht="12.75">
      <c r="A435" s="2"/>
    </row>
    <row r="436" spans="1:1" ht="12.75">
      <c r="A436" s="2"/>
    </row>
    <row r="437" spans="1:1" ht="12.75">
      <c r="A437" s="2"/>
    </row>
    <row r="438" spans="1:1" ht="12.75">
      <c r="A438" s="2"/>
    </row>
    <row r="439" spans="1:1" ht="12.75">
      <c r="A439" s="2"/>
    </row>
    <row r="440" spans="1:1" ht="12.75">
      <c r="A440" s="2"/>
    </row>
    <row r="441" spans="1:1" ht="12.75">
      <c r="A441" s="2"/>
    </row>
    <row r="442" spans="1:1" ht="12.75">
      <c r="A442" s="2"/>
    </row>
    <row r="443" spans="1:1" ht="12.75">
      <c r="A443" s="2"/>
    </row>
    <row r="444" spans="1:1" ht="12.75">
      <c r="A444" s="2"/>
    </row>
    <row r="445" spans="1:1" ht="12.75">
      <c r="A445" s="2"/>
    </row>
    <row r="446" spans="1:1" ht="12.75">
      <c r="A446" s="2"/>
    </row>
    <row r="447" spans="1:1" ht="12.75">
      <c r="A447" s="2"/>
    </row>
    <row r="448" spans="1:1" ht="12.75">
      <c r="A448" s="2"/>
    </row>
    <row r="449" spans="1:1" ht="12.75">
      <c r="A449" s="2"/>
    </row>
    <row r="450" spans="1:1" ht="12.75">
      <c r="A450" s="2"/>
    </row>
    <row r="451" spans="1:1" ht="12.75">
      <c r="A451" s="2"/>
    </row>
    <row r="452" spans="1:1" ht="12.75">
      <c r="A452" s="2"/>
    </row>
    <row r="453" spans="1:1" ht="12.75">
      <c r="A453" s="2"/>
    </row>
    <row r="454" spans="1:1" ht="12.75">
      <c r="A454" s="2"/>
    </row>
    <row r="455" spans="1:1" ht="12.75">
      <c r="A455" s="2"/>
    </row>
    <row r="456" spans="1:1" ht="12.75">
      <c r="A456" s="2"/>
    </row>
    <row r="457" spans="1:1" ht="12.75">
      <c r="A457" s="2"/>
    </row>
    <row r="458" spans="1:1" ht="12.75">
      <c r="A458" s="2"/>
    </row>
    <row r="459" spans="1:1" ht="12.75">
      <c r="A459" s="2"/>
    </row>
    <row r="460" spans="1:1" ht="12.75">
      <c r="A460" s="2"/>
    </row>
    <row r="461" spans="1:1" ht="12.75">
      <c r="A461" s="2"/>
    </row>
    <row r="462" spans="1:1" ht="12.75">
      <c r="A462" s="2"/>
    </row>
    <row r="463" spans="1:1" ht="12.75">
      <c r="A463" s="2"/>
    </row>
    <row r="464" spans="1:1" ht="12.75">
      <c r="A464" s="2"/>
    </row>
    <row r="465" spans="1:1" ht="12.75">
      <c r="A465" s="2"/>
    </row>
    <row r="466" spans="1:1" ht="12.75">
      <c r="A466" s="2"/>
    </row>
    <row r="467" spans="1:1" ht="12.75">
      <c r="A467" s="2"/>
    </row>
    <row r="468" spans="1:1" ht="12.75">
      <c r="A468" s="2"/>
    </row>
    <row r="469" spans="1:1" ht="12.75">
      <c r="A469" s="2"/>
    </row>
    <row r="470" spans="1:1" ht="12.75">
      <c r="A470" s="2"/>
    </row>
    <row r="471" spans="1:1" ht="12.75">
      <c r="A471" s="2"/>
    </row>
    <row r="472" spans="1:1" ht="12.75">
      <c r="A472" s="2"/>
    </row>
    <row r="473" spans="1:1" ht="12.75">
      <c r="A473" s="2"/>
    </row>
    <row r="474" spans="1:1" ht="12.75">
      <c r="A474" s="2"/>
    </row>
    <row r="475" spans="1:1" ht="12.75">
      <c r="A475" s="2"/>
    </row>
    <row r="476" spans="1:1" ht="12.75">
      <c r="A476" s="2"/>
    </row>
    <row r="477" spans="1:1" ht="12.75">
      <c r="A477" s="2"/>
    </row>
    <row r="478" spans="1:1" ht="12.75">
      <c r="A478" s="2"/>
    </row>
    <row r="479" spans="1:1" ht="12.75">
      <c r="A479" s="2"/>
    </row>
    <row r="480" spans="1:1" ht="12.75">
      <c r="A480" s="2"/>
    </row>
    <row r="481" spans="1:1" ht="12.75">
      <c r="A481" s="2"/>
    </row>
    <row r="482" spans="1:1" ht="12.75">
      <c r="A482" s="2"/>
    </row>
    <row r="483" spans="1:1" ht="12.75">
      <c r="A483" s="2"/>
    </row>
    <row r="484" spans="1:1" ht="12.75">
      <c r="A484" s="2"/>
    </row>
    <row r="485" spans="1:1" ht="12.75">
      <c r="A485" s="2"/>
    </row>
    <row r="486" spans="1:1" ht="12.75">
      <c r="A486" s="2"/>
    </row>
    <row r="487" spans="1:1" ht="12.75">
      <c r="A487" s="2"/>
    </row>
    <row r="488" spans="1:1" ht="12.75">
      <c r="A488" s="2"/>
    </row>
    <row r="489" spans="1:1" ht="12.75">
      <c r="A489" s="2"/>
    </row>
    <row r="490" spans="1:1" ht="12.75">
      <c r="A490" s="2"/>
    </row>
    <row r="491" spans="1:1" ht="12.75">
      <c r="A491" s="2"/>
    </row>
    <row r="492" spans="1:1" ht="12.75">
      <c r="A492" s="2"/>
    </row>
    <row r="493" spans="1:1" ht="12.75">
      <c r="A493" s="2"/>
    </row>
    <row r="494" spans="1:1" ht="12.75">
      <c r="A494" s="2"/>
    </row>
    <row r="495" spans="1:1" ht="12.75">
      <c r="A495" s="2"/>
    </row>
    <row r="496" spans="1:1" ht="12.75">
      <c r="A496" s="2"/>
    </row>
    <row r="497" spans="1:1" ht="12.75">
      <c r="A497" s="2"/>
    </row>
    <row r="498" spans="1:1" ht="12.75">
      <c r="A498" s="2"/>
    </row>
    <row r="499" spans="1:1" ht="12.75">
      <c r="A499" s="2"/>
    </row>
    <row r="500" spans="1:1" ht="12.75">
      <c r="A500" s="2"/>
    </row>
    <row r="501" spans="1:1" ht="12.75">
      <c r="A501" s="2"/>
    </row>
    <row r="502" spans="1:1" ht="12.75">
      <c r="A502" s="2"/>
    </row>
    <row r="503" spans="1:1" ht="12.75">
      <c r="A503" s="2"/>
    </row>
    <row r="504" spans="1:1" ht="12.75">
      <c r="A504" s="2"/>
    </row>
    <row r="505" spans="1:1" ht="12.75">
      <c r="A505" s="2"/>
    </row>
    <row r="506" spans="1:1" ht="12.75">
      <c r="A506" s="2"/>
    </row>
    <row r="507" spans="1:1" ht="12.75">
      <c r="A507" s="2"/>
    </row>
    <row r="508" spans="1:1" ht="12.75">
      <c r="A508" s="2"/>
    </row>
    <row r="509" spans="1:1" ht="12.75">
      <c r="A509" s="2"/>
    </row>
    <row r="510" spans="1:1" ht="12.75">
      <c r="A510" s="2"/>
    </row>
    <row r="511" spans="1:1" ht="12.75">
      <c r="A511" s="2"/>
    </row>
    <row r="512" spans="1:1" ht="12.75">
      <c r="A512" s="2"/>
    </row>
    <row r="513" spans="1:1" ht="12.75">
      <c r="A513" s="2"/>
    </row>
    <row r="514" spans="1:1" ht="12.75">
      <c r="A514" s="2"/>
    </row>
    <row r="515" spans="1:1" ht="12.75">
      <c r="A515" s="2"/>
    </row>
    <row r="516" spans="1:1" ht="12.75">
      <c r="A516" s="2"/>
    </row>
    <row r="517" spans="1:1" ht="12.75">
      <c r="A517" s="2"/>
    </row>
    <row r="518" spans="1:1" ht="12.75">
      <c r="A518" s="2"/>
    </row>
    <row r="519" spans="1:1" ht="12.75">
      <c r="A519" s="2"/>
    </row>
    <row r="520" spans="1:1" ht="12.75">
      <c r="A520" s="2"/>
    </row>
    <row r="521" spans="1:1" ht="12.75">
      <c r="A521" s="2"/>
    </row>
    <row r="522" spans="1:1" ht="12.75">
      <c r="A522" s="2"/>
    </row>
    <row r="523" spans="1:1" ht="12.75">
      <c r="A523" s="2"/>
    </row>
    <row r="524" spans="1:1" ht="12.75">
      <c r="A524" s="2"/>
    </row>
    <row r="525" spans="1:1" ht="12.75">
      <c r="A525" s="2"/>
    </row>
    <row r="526" spans="1:1" ht="12.75">
      <c r="A526" s="2"/>
    </row>
    <row r="527" spans="1:1" ht="12.75">
      <c r="A527" s="2"/>
    </row>
    <row r="528" spans="1:1" ht="12.75">
      <c r="A528" s="2"/>
    </row>
    <row r="529" spans="1:1" ht="12.75">
      <c r="A529" s="2"/>
    </row>
    <row r="530" spans="1:1" ht="12.75">
      <c r="A530" s="2"/>
    </row>
    <row r="531" spans="1:1" ht="12.75">
      <c r="A531" s="2"/>
    </row>
    <row r="532" spans="1:1" ht="12.75">
      <c r="A532" s="2"/>
    </row>
    <row r="533" spans="1:1" ht="12.75">
      <c r="A533" s="2"/>
    </row>
    <row r="534" spans="1:1" ht="12.75">
      <c r="A534" s="2"/>
    </row>
    <row r="535" spans="1:1" ht="12.75">
      <c r="A535" s="2"/>
    </row>
    <row r="536" spans="1:1" ht="12.75">
      <c r="A536" s="2"/>
    </row>
    <row r="537" spans="1:1" ht="12.75">
      <c r="A537" s="2"/>
    </row>
    <row r="538" spans="1:1" ht="12.75">
      <c r="A538" s="2"/>
    </row>
    <row r="539" spans="1:1" ht="12.75">
      <c r="A539" s="2"/>
    </row>
    <row r="540" spans="1:1" ht="12.75">
      <c r="A540" s="2"/>
    </row>
    <row r="541" spans="1:1" ht="12.75">
      <c r="A541" s="2"/>
    </row>
    <row r="542" spans="1:1" ht="12.75">
      <c r="A542" s="2"/>
    </row>
    <row r="543" spans="1:1" ht="12.75">
      <c r="A543" s="2"/>
    </row>
    <row r="544" spans="1:1" ht="12.75">
      <c r="A544" s="2"/>
    </row>
    <row r="545" spans="1:1" ht="12.75">
      <c r="A545" s="2"/>
    </row>
    <row r="546" spans="1:1" ht="12.75">
      <c r="A546" s="2"/>
    </row>
    <row r="547" spans="1:1" ht="12.75">
      <c r="A547" s="2"/>
    </row>
    <row r="548" spans="1:1" ht="12.75">
      <c r="A548" s="2"/>
    </row>
    <row r="549" spans="1:1" ht="12.75">
      <c r="A549" s="2"/>
    </row>
    <row r="550" spans="1:1" ht="12.75">
      <c r="A550" s="2"/>
    </row>
    <row r="551" spans="1:1" ht="12.75">
      <c r="A551" s="2"/>
    </row>
    <row r="552" spans="1:1" ht="12.75">
      <c r="A552" s="2"/>
    </row>
    <row r="553" spans="1:1" ht="12.75">
      <c r="A553" s="2"/>
    </row>
    <row r="554" spans="1:1" ht="12.75">
      <c r="A554" s="2"/>
    </row>
    <row r="555" spans="1:1" ht="12.75">
      <c r="A555" s="2"/>
    </row>
    <row r="556" spans="1:1" ht="12.75">
      <c r="A556" s="2"/>
    </row>
    <row r="557" spans="1:1" ht="12.75">
      <c r="A557" s="2"/>
    </row>
    <row r="558" spans="1:1" ht="12.75">
      <c r="A558" s="2"/>
    </row>
    <row r="559" spans="1:1" ht="12.75">
      <c r="A559" s="2"/>
    </row>
    <row r="560" spans="1:1" ht="12.75">
      <c r="A560" s="2"/>
    </row>
    <row r="561" spans="1:1" ht="12.75">
      <c r="A561" s="2"/>
    </row>
    <row r="562" spans="1:1" ht="12.75">
      <c r="A562" s="2"/>
    </row>
    <row r="563" spans="1:1" ht="12.75">
      <c r="A563" s="2"/>
    </row>
    <row r="564" spans="1:1" ht="12.75">
      <c r="A564" s="2"/>
    </row>
    <row r="565" spans="1:1" ht="12.75">
      <c r="A565" s="2"/>
    </row>
    <row r="566" spans="1:1" ht="12.75">
      <c r="A566" s="2"/>
    </row>
    <row r="567" spans="1:1" ht="12.75">
      <c r="A567" s="2"/>
    </row>
    <row r="568" spans="1:1" ht="12.75">
      <c r="A568" s="2"/>
    </row>
    <row r="569" spans="1:1" ht="12.75">
      <c r="A569" s="2"/>
    </row>
    <row r="570" spans="1:1" ht="12.75">
      <c r="A570" s="2"/>
    </row>
    <row r="571" spans="1:1" ht="12.75">
      <c r="A571" s="2"/>
    </row>
    <row r="572" spans="1:1" ht="12.75">
      <c r="A572" s="2"/>
    </row>
    <row r="573" spans="1:1" ht="12.75">
      <c r="A573" s="2"/>
    </row>
    <row r="574" spans="1:1" ht="12.75">
      <c r="A574" s="2"/>
    </row>
    <row r="575" spans="1:1" ht="12.75">
      <c r="A575" s="2"/>
    </row>
    <row r="576" spans="1:1" ht="12.75">
      <c r="A576" s="2"/>
    </row>
    <row r="577" spans="1:1" ht="12.75">
      <c r="A577" s="2"/>
    </row>
    <row r="578" spans="1:1" ht="12.75">
      <c r="A578" s="2"/>
    </row>
    <row r="579" spans="1:1" ht="12.75">
      <c r="A579" s="2"/>
    </row>
    <row r="580" spans="1:1" ht="12.75">
      <c r="A580" s="2"/>
    </row>
    <row r="581" spans="1:1" ht="12.75">
      <c r="A581" s="2"/>
    </row>
    <row r="582" spans="1:1" ht="12.75">
      <c r="A582" s="2"/>
    </row>
    <row r="583" spans="1:1" ht="12.75">
      <c r="A583" s="2"/>
    </row>
    <row r="584" spans="1:1" ht="12.75">
      <c r="A584" s="2"/>
    </row>
    <row r="585" spans="1:1" ht="12.75">
      <c r="A585" s="2"/>
    </row>
    <row r="586" spans="1:1" ht="12.75">
      <c r="A586" s="2"/>
    </row>
    <row r="587" spans="1:1" ht="12.75">
      <c r="A587" s="2"/>
    </row>
    <row r="588" spans="1:1" ht="12.75">
      <c r="A588" s="2"/>
    </row>
    <row r="589" spans="1:1" ht="12.75">
      <c r="A589" s="2"/>
    </row>
    <row r="590" spans="1:1" ht="12.75">
      <c r="A590" s="2"/>
    </row>
    <row r="591" spans="1:1" ht="12.75">
      <c r="A591" s="2"/>
    </row>
    <row r="592" spans="1:1" ht="12.75">
      <c r="A592" s="2"/>
    </row>
    <row r="593" spans="1:1" ht="12.75">
      <c r="A593" s="2"/>
    </row>
    <row r="594" spans="1:1" ht="12.75">
      <c r="A594" s="2"/>
    </row>
    <row r="595" spans="1:1" ht="12.75">
      <c r="A595" s="2"/>
    </row>
    <row r="596" spans="1:1" ht="12.75">
      <c r="A596" s="2"/>
    </row>
    <row r="597" spans="1:1" ht="12.75">
      <c r="A597" s="2"/>
    </row>
    <row r="598" spans="1:1" ht="12.75">
      <c r="A598" s="2"/>
    </row>
    <row r="599" spans="1:1" ht="12.75">
      <c r="A599" s="2"/>
    </row>
    <row r="600" spans="1:1" ht="12.75">
      <c r="A600" s="2"/>
    </row>
    <row r="601" spans="1:1" ht="12.75">
      <c r="A601" s="2"/>
    </row>
    <row r="602" spans="1:1" ht="12.75">
      <c r="A602" s="2"/>
    </row>
    <row r="603" spans="1:1" ht="12.75">
      <c r="A603" s="2"/>
    </row>
    <row r="604" spans="1:1" ht="12.75">
      <c r="A604" s="2"/>
    </row>
    <row r="605" spans="1:1" ht="12.75">
      <c r="A605" s="2"/>
    </row>
    <row r="606" spans="1:1" ht="12.75">
      <c r="A606" s="2"/>
    </row>
    <row r="607" spans="1:1" ht="12.75">
      <c r="A607" s="2"/>
    </row>
    <row r="608" spans="1:1" ht="12.75">
      <c r="A608" s="2"/>
    </row>
    <row r="609" spans="1:1" ht="12.75">
      <c r="A609" s="2"/>
    </row>
    <row r="610" spans="1:1" ht="12.75">
      <c r="A610" s="2"/>
    </row>
    <row r="611" spans="1:1" ht="12.75">
      <c r="A611" s="2"/>
    </row>
    <row r="612" spans="1:1" ht="12.75">
      <c r="A612" s="2"/>
    </row>
    <row r="613" spans="1:1" ht="12.75">
      <c r="A613" s="2"/>
    </row>
    <row r="614" spans="1:1" ht="12.75">
      <c r="A614" s="2"/>
    </row>
    <row r="615" spans="1:1" ht="12.75">
      <c r="A615" s="2"/>
    </row>
    <row r="616" spans="1:1" ht="12.75">
      <c r="A616" s="2"/>
    </row>
    <row r="617" spans="1:1" ht="12.75">
      <c r="A617" s="2"/>
    </row>
    <row r="618" spans="1:1" ht="12.75">
      <c r="A618" s="2"/>
    </row>
    <row r="619" spans="1:1" ht="12.75">
      <c r="A619" s="2"/>
    </row>
    <row r="620" spans="1:1" ht="12.75">
      <c r="A620" s="2"/>
    </row>
    <row r="621" spans="1:1" ht="12.75">
      <c r="A621" s="2"/>
    </row>
    <row r="622" spans="1:1" ht="12.75">
      <c r="A622" s="2"/>
    </row>
    <row r="623" spans="1:1" ht="12.75">
      <c r="A623" s="2"/>
    </row>
    <row r="624" spans="1:1" ht="12.75">
      <c r="A624" s="2"/>
    </row>
    <row r="625" spans="1:1" ht="12.75">
      <c r="A625" s="2"/>
    </row>
    <row r="626" spans="1:1" ht="12.75">
      <c r="A626" s="2"/>
    </row>
    <row r="627" spans="1:1" ht="12.75">
      <c r="A627" s="2"/>
    </row>
    <row r="628" spans="1:1" ht="12.75">
      <c r="A628" s="2"/>
    </row>
    <row r="629" spans="1:1" ht="12.75">
      <c r="A629" s="2"/>
    </row>
    <row r="630" spans="1:1" ht="12.75">
      <c r="A630" s="2"/>
    </row>
    <row r="631" spans="1:1" ht="12.75">
      <c r="A631" s="2"/>
    </row>
    <row r="632" spans="1:1" ht="12.75">
      <c r="A632" s="2"/>
    </row>
    <row r="633" spans="1:1" ht="12.75">
      <c r="A633" s="2"/>
    </row>
    <row r="634" spans="1:1" ht="12.75">
      <c r="A634" s="2"/>
    </row>
    <row r="635" spans="1:1" ht="12.75">
      <c r="A635" s="2"/>
    </row>
    <row r="636" spans="1:1" ht="12.75">
      <c r="A636" s="2"/>
    </row>
    <row r="637" spans="1:1" ht="12.75">
      <c r="A637" s="2"/>
    </row>
    <row r="638" spans="1:1" ht="12.75">
      <c r="A638" s="2"/>
    </row>
    <row r="639" spans="1:1" ht="12.75">
      <c r="A639" s="2"/>
    </row>
    <row r="640" spans="1:1" ht="12.75">
      <c r="A640" s="2"/>
    </row>
    <row r="641" spans="1:1" ht="12.75">
      <c r="A641" s="2"/>
    </row>
    <row r="642" spans="1:1" ht="12.75">
      <c r="A642" s="2"/>
    </row>
    <row r="643" spans="1:1" ht="12.75">
      <c r="A643" s="2"/>
    </row>
    <row r="644" spans="1:1" ht="12.75">
      <c r="A644" s="2"/>
    </row>
    <row r="645" spans="1:1" ht="12.75">
      <c r="A645" s="2"/>
    </row>
    <row r="646" spans="1:1" ht="12.75">
      <c r="A646" s="2"/>
    </row>
    <row r="647" spans="1:1" ht="12.75">
      <c r="A647" s="2"/>
    </row>
    <row r="648" spans="1:1" ht="12.75">
      <c r="A648" s="2"/>
    </row>
    <row r="649" spans="1:1" ht="12.75">
      <c r="A649" s="2"/>
    </row>
    <row r="650" spans="1:1" ht="12.75">
      <c r="A650" s="2"/>
    </row>
    <row r="651" spans="1:1" ht="12.75">
      <c r="A651" s="2"/>
    </row>
    <row r="652" spans="1:1" ht="12.75">
      <c r="A652" s="2"/>
    </row>
    <row r="653" spans="1:1" ht="12.75">
      <c r="A653" s="2"/>
    </row>
    <row r="654" spans="1:1" ht="12.75">
      <c r="A654" s="2"/>
    </row>
    <row r="655" spans="1:1" ht="12.75">
      <c r="A655" s="2"/>
    </row>
    <row r="656" spans="1:1" ht="12.75">
      <c r="A656" s="2"/>
    </row>
    <row r="657" spans="1:1" ht="12.75">
      <c r="A657" s="2"/>
    </row>
    <row r="658" spans="1:1" ht="12.75">
      <c r="A658" s="2"/>
    </row>
    <row r="659" spans="1:1" ht="12.75">
      <c r="A659" s="2"/>
    </row>
    <row r="660" spans="1:1" ht="12.75">
      <c r="A660" s="2"/>
    </row>
    <row r="661" spans="1:1" ht="12.75">
      <c r="A661" s="2"/>
    </row>
    <row r="662" spans="1:1" ht="12.75">
      <c r="A662" s="2"/>
    </row>
    <row r="663" spans="1:1" ht="12.75">
      <c r="A663" s="2"/>
    </row>
    <row r="664" spans="1:1" ht="12.75">
      <c r="A664" s="2"/>
    </row>
    <row r="665" spans="1:1" ht="12.75">
      <c r="A665" s="2"/>
    </row>
    <row r="666" spans="1:1" ht="12.75">
      <c r="A666" s="2"/>
    </row>
    <row r="667" spans="1:1" ht="12.75">
      <c r="A667" s="2"/>
    </row>
    <row r="668" spans="1:1" ht="12.75">
      <c r="A668" s="2"/>
    </row>
    <row r="669" spans="1:1" ht="12.75">
      <c r="A669" s="2"/>
    </row>
    <row r="670" spans="1:1" ht="12.75">
      <c r="A670" s="2"/>
    </row>
    <row r="671" spans="1:1" ht="12.75">
      <c r="A671" s="2"/>
    </row>
    <row r="672" spans="1:1" ht="12.75">
      <c r="A672" s="2"/>
    </row>
    <row r="673" spans="1:1" ht="12.75">
      <c r="A673" s="2"/>
    </row>
    <row r="674" spans="1:1" ht="12.75">
      <c r="A674" s="2"/>
    </row>
    <row r="675" spans="1:1" ht="12.75">
      <c r="A675" s="2"/>
    </row>
    <row r="676" spans="1:1" ht="12.75">
      <c r="A676" s="2"/>
    </row>
    <row r="677" spans="1:1" ht="12.75">
      <c r="A677" s="2"/>
    </row>
    <row r="678" spans="1:1" ht="12.75">
      <c r="A678" s="2"/>
    </row>
    <row r="679" spans="1:1" ht="12.75">
      <c r="A679" s="2"/>
    </row>
    <row r="680" spans="1:1" ht="12.75">
      <c r="A680" s="2"/>
    </row>
    <row r="681" spans="1:1" ht="12.75">
      <c r="A681" s="2"/>
    </row>
    <row r="682" spans="1:1" ht="12.75">
      <c r="A682" s="2"/>
    </row>
    <row r="683" spans="1:1" ht="12.75">
      <c r="A683" s="2"/>
    </row>
    <row r="684" spans="1:1" ht="12.75">
      <c r="A684" s="2"/>
    </row>
    <row r="685" spans="1:1" ht="12.75">
      <c r="A685" s="2"/>
    </row>
    <row r="686" spans="1:1" ht="12.75">
      <c r="A686" s="2"/>
    </row>
    <row r="687" spans="1:1" ht="12.75">
      <c r="A687" s="2"/>
    </row>
    <row r="688" spans="1:1" ht="12.75">
      <c r="A688" s="2"/>
    </row>
    <row r="689" spans="1:1" ht="12.75">
      <c r="A689" s="2"/>
    </row>
    <row r="690" spans="1:1" ht="12.75">
      <c r="A690" s="2"/>
    </row>
    <row r="691" spans="1:1" ht="12.75">
      <c r="A691" s="2"/>
    </row>
    <row r="692" spans="1:1" ht="12.75">
      <c r="A692" s="2"/>
    </row>
    <row r="693" spans="1:1" ht="12.75">
      <c r="A693" s="2"/>
    </row>
    <row r="694" spans="1:1" ht="12.75">
      <c r="A694" s="2"/>
    </row>
    <row r="695" spans="1:1" ht="12.75">
      <c r="A695" s="2"/>
    </row>
    <row r="696" spans="1:1" ht="12.75">
      <c r="A696" s="2"/>
    </row>
    <row r="697" spans="1:1" ht="12.75">
      <c r="A697" s="2"/>
    </row>
    <row r="698" spans="1:1" ht="12.75">
      <c r="A698" s="2"/>
    </row>
    <row r="699" spans="1:1" ht="12.75">
      <c r="A699" s="2"/>
    </row>
    <row r="700" spans="1:1" ht="12.75">
      <c r="A700" s="2"/>
    </row>
    <row r="701" spans="1:1" ht="12.75">
      <c r="A701" s="2"/>
    </row>
    <row r="702" spans="1:1" ht="12.75">
      <c r="A702" s="2"/>
    </row>
    <row r="703" spans="1:1" ht="12.75">
      <c r="A703" s="2"/>
    </row>
    <row r="704" spans="1:1" ht="12.75">
      <c r="A704" s="2"/>
    </row>
    <row r="705" spans="1:1" ht="12.75">
      <c r="A705" s="2"/>
    </row>
    <row r="706" spans="1:1" ht="12.75">
      <c r="A706" s="2"/>
    </row>
    <row r="707" spans="1:1" ht="12.75">
      <c r="A707" s="2"/>
    </row>
    <row r="708" spans="1:1" ht="12.75">
      <c r="A708" s="2"/>
    </row>
    <row r="709" spans="1:1" ht="12.75">
      <c r="A709" s="2"/>
    </row>
    <row r="710" spans="1:1" ht="12.75">
      <c r="A710" s="2"/>
    </row>
    <row r="711" spans="1:1" ht="12.75">
      <c r="A711" s="2"/>
    </row>
    <row r="712" spans="1:1" ht="12.75">
      <c r="A712" s="2"/>
    </row>
    <row r="713" spans="1:1" ht="12.75">
      <c r="A713" s="2"/>
    </row>
    <row r="714" spans="1:1" ht="12.75">
      <c r="A714" s="2"/>
    </row>
    <row r="715" spans="1:1" ht="12.75">
      <c r="A715" s="2"/>
    </row>
    <row r="716" spans="1:1" ht="12.75">
      <c r="A716" s="2"/>
    </row>
    <row r="717" spans="1:1" ht="12.75">
      <c r="A717" s="2"/>
    </row>
    <row r="718" spans="1:1" ht="12.75">
      <c r="A718" s="2"/>
    </row>
    <row r="719" spans="1:1" ht="12.75">
      <c r="A719" s="2"/>
    </row>
    <row r="720" spans="1:1" ht="12.75">
      <c r="A720" s="2"/>
    </row>
    <row r="721" spans="1:1" ht="12.75">
      <c r="A721" s="2"/>
    </row>
    <row r="722" spans="1:1" ht="12.75">
      <c r="A722" s="2"/>
    </row>
    <row r="723" spans="1:1" ht="12.75">
      <c r="A723" s="2"/>
    </row>
    <row r="724" spans="1:1" ht="12.75">
      <c r="A724" s="2"/>
    </row>
    <row r="725" spans="1:1" ht="12.75">
      <c r="A725" s="2"/>
    </row>
    <row r="726" spans="1:1" ht="12.75">
      <c r="A726" s="2"/>
    </row>
    <row r="727" spans="1:1" ht="12.75">
      <c r="A727" s="2"/>
    </row>
    <row r="728" spans="1:1" ht="12.75">
      <c r="A728" s="2"/>
    </row>
    <row r="729" spans="1:1" ht="12.75">
      <c r="A729" s="2"/>
    </row>
    <row r="730" spans="1:1" ht="12.75">
      <c r="A730" s="2"/>
    </row>
    <row r="731" spans="1:1" ht="12.75">
      <c r="A731" s="2"/>
    </row>
    <row r="732" spans="1:1" ht="12.75">
      <c r="A732" s="2"/>
    </row>
    <row r="733" spans="1:1" ht="12.75">
      <c r="A733" s="2"/>
    </row>
    <row r="734" spans="1:1" ht="12.75">
      <c r="A734" s="2"/>
    </row>
    <row r="735" spans="1:1" ht="12.75">
      <c r="A735" s="2"/>
    </row>
    <row r="736" spans="1:1" ht="12.75">
      <c r="A736" s="2"/>
    </row>
    <row r="737" spans="1:1" ht="12.75">
      <c r="A737" s="2"/>
    </row>
    <row r="738" spans="1:1" ht="12.75">
      <c r="A738" s="2"/>
    </row>
    <row r="739" spans="1:1" ht="12.75">
      <c r="A739" s="2"/>
    </row>
    <row r="740" spans="1:1" ht="12.75">
      <c r="A740" s="2"/>
    </row>
    <row r="741" spans="1:1" ht="12.75">
      <c r="A741" s="2"/>
    </row>
    <row r="742" spans="1:1" ht="12.75">
      <c r="A742" s="2"/>
    </row>
    <row r="743" spans="1:1" ht="12.75">
      <c r="A743" s="2"/>
    </row>
    <row r="744" spans="1:1" ht="12.75">
      <c r="A744" s="2"/>
    </row>
    <row r="745" spans="1:1" ht="12.75">
      <c r="A745" s="2"/>
    </row>
    <row r="746" spans="1:1" ht="12.75">
      <c r="A746" s="2"/>
    </row>
    <row r="747" spans="1:1" ht="12.75">
      <c r="A747" s="2"/>
    </row>
    <row r="748" spans="1:1" ht="12.75">
      <c r="A748" s="2"/>
    </row>
    <row r="749" spans="1:1" ht="12.75">
      <c r="A749" s="2"/>
    </row>
    <row r="750" spans="1:1" ht="12.75">
      <c r="A750" s="2"/>
    </row>
    <row r="751" spans="1:1" ht="12.75">
      <c r="A751" s="2"/>
    </row>
    <row r="752" spans="1:1" ht="12.75">
      <c r="A752" s="2"/>
    </row>
    <row r="753" spans="1:1" ht="12.75">
      <c r="A753" s="2"/>
    </row>
    <row r="754" spans="1:1" ht="12.75">
      <c r="A754" s="2"/>
    </row>
    <row r="755" spans="1:1" ht="12.75">
      <c r="A755" s="2"/>
    </row>
    <row r="756" spans="1:1" ht="12.75">
      <c r="A756" s="2"/>
    </row>
    <row r="757" spans="1:1" ht="12.75">
      <c r="A757" s="2"/>
    </row>
    <row r="758" spans="1:1" ht="12.75">
      <c r="A758" s="2"/>
    </row>
    <row r="759" spans="1:1" ht="12.75">
      <c r="A759" s="2"/>
    </row>
    <row r="760" spans="1:1" ht="12.75">
      <c r="A760" s="2"/>
    </row>
    <row r="761" spans="1:1" ht="12.75">
      <c r="A761" s="2"/>
    </row>
    <row r="762" spans="1:1" ht="12.75">
      <c r="A762" s="2"/>
    </row>
    <row r="763" spans="1:1" ht="12.75">
      <c r="A763" s="2"/>
    </row>
    <row r="764" spans="1:1" ht="12.75">
      <c r="A764" s="2"/>
    </row>
    <row r="765" spans="1:1" ht="12.75">
      <c r="A765" s="2"/>
    </row>
    <row r="766" spans="1:1" ht="12.75">
      <c r="A766" s="2"/>
    </row>
    <row r="767" spans="1:1" ht="12.75">
      <c r="A767" s="2"/>
    </row>
    <row r="768" spans="1:1" ht="12.75">
      <c r="A768" s="2"/>
    </row>
    <row r="769" spans="1:1" ht="12.75">
      <c r="A769" s="2"/>
    </row>
    <row r="770" spans="1:1" ht="12.75">
      <c r="A770" s="2"/>
    </row>
    <row r="771" spans="1:1" ht="12.75">
      <c r="A771" s="2"/>
    </row>
    <row r="772" spans="1:1" ht="12.75">
      <c r="A772" s="2"/>
    </row>
    <row r="773" spans="1:1" ht="12.75">
      <c r="A773" s="2"/>
    </row>
    <row r="774" spans="1:1" ht="12.75">
      <c r="A774" s="2"/>
    </row>
    <row r="775" spans="1:1" ht="12.75">
      <c r="A775" s="2"/>
    </row>
    <row r="776" spans="1:1" ht="12.75">
      <c r="A776" s="2"/>
    </row>
    <row r="777" spans="1:1" ht="12.75">
      <c r="A777" s="2"/>
    </row>
    <row r="778" spans="1:1" ht="12.75">
      <c r="A778" s="2"/>
    </row>
    <row r="779" spans="1:1" ht="12.75">
      <c r="A779" s="2"/>
    </row>
    <row r="780" spans="1:1" ht="12.75">
      <c r="A780" s="2"/>
    </row>
    <row r="781" spans="1:1" ht="12.75">
      <c r="A781" s="2"/>
    </row>
    <row r="782" spans="1:1" ht="12.75">
      <c r="A782" s="2"/>
    </row>
    <row r="783" spans="1:1" ht="12.75">
      <c r="A783" s="2"/>
    </row>
    <row r="784" spans="1:1" ht="12.75">
      <c r="A784" s="2"/>
    </row>
    <row r="785" spans="1:1" ht="12.75">
      <c r="A785" s="2"/>
    </row>
    <row r="786" spans="1:1" ht="12.75">
      <c r="A786" s="2"/>
    </row>
    <row r="787" spans="1:1" ht="12.75">
      <c r="A787" s="2"/>
    </row>
    <row r="788" spans="1:1" ht="12.75">
      <c r="A788" s="2"/>
    </row>
    <row r="789" spans="1:1" ht="12.75">
      <c r="A789" s="2"/>
    </row>
    <row r="790" spans="1:1" ht="12.75">
      <c r="A790" s="2"/>
    </row>
    <row r="791" spans="1:1" ht="12.75">
      <c r="A791" s="2"/>
    </row>
    <row r="792" spans="1:1" ht="12.75">
      <c r="A792" s="2"/>
    </row>
    <row r="793" spans="1:1" ht="12.75">
      <c r="A793" s="2"/>
    </row>
    <row r="794" spans="1:1" ht="12.75">
      <c r="A794" s="2"/>
    </row>
    <row r="795" spans="1:1" ht="12.75">
      <c r="A795" s="2"/>
    </row>
    <row r="796" spans="1:1" ht="12.75">
      <c r="A796" s="2"/>
    </row>
    <row r="797" spans="1:1" ht="12.75">
      <c r="A797" s="2"/>
    </row>
    <row r="798" spans="1:1" ht="12.75">
      <c r="A798" s="2"/>
    </row>
    <row r="799" spans="1:1" ht="12.75">
      <c r="A799" s="2"/>
    </row>
    <row r="800" spans="1:1" ht="12.75">
      <c r="A800" s="2"/>
    </row>
    <row r="801" spans="1:1" ht="12.75">
      <c r="A801" s="2"/>
    </row>
    <row r="802" spans="1:1" ht="12.75">
      <c r="A802" s="2"/>
    </row>
    <row r="803" spans="1:1" ht="12.75">
      <c r="A803" s="2"/>
    </row>
    <row r="804" spans="1:1" ht="12.75">
      <c r="A804" s="2"/>
    </row>
    <row r="805" spans="1:1" ht="12.75">
      <c r="A805" s="2"/>
    </row>
    <row r="806" spans="1:1" ht="12.75">
      <c r="A806" s="2"/>
    </row>
    <row r="807" spans="1:1" ht="12.75">
      <c r="A807" s="2"/>
    </row>
    <row r="808" spans="1:1" ht="12.75">
      <c r="A808" s="2"/>
    </row>
    <row r="809" spans="1:1" ht="12.75">
      <c r="A809" s="2"/>
    </row>
    <row r="810" spans="1:1" ht="12.75">
      <c r="A810" s="2"/>
    </row>
    <row r="811" spans="1:1" ht="12.75">
      <c r="A811" s="2"/>
    </row>
    <row r="812" spans="1:1" ht="12.75">
      <c r="A812" s="2"/>
    </row>
    <row r="813" spans="1:1" ht="12.75">
      <c r="A813" s="2"/>
    </row>
    <row r="814" spans="1:1" ht="12.75">
      <c r="A814" s="2"/>
    </row>
    <row r="815" spans="1:1" ht="12.75">
      <c r="A815" s="2"/>
    </row>
    <row r="816" spans="1:1" ht="12.75">
      <c r="A816" s="2"/>
    </row>
    <row r="817" spans="1:1" ht="12.75">
      <c r="A817" s="2"/>
    </row>
    <row r="818" spans="1:1" ht="12.75">
      <c r="A818" s="2"/>
    </row>
    <row r="819" spans="1:1" ht="12.75">
      <c r="A819" s="2"/>
    </row>
    <row r="820" spans="1:1" ht="12.75">
      <c r="A820" s="2"/>
    </row>
    <row r="821" spans="1:1" ht="12.75">
      <c r="A821" s="2"/>
    </row>
    <row r="822" spans="1:1" ht="12.75">
      <c r="A822" s="2"/>
    </row>
    <row r="823" spans="1:1" ht="12.75">
      <c r="A823" s="2"/>
    </row>
    <row r="824" spans="1:1" ht="12.75">
      <c r="A824" s="2"/>
    </row>
    <row r="825" spans="1:1" ht="12.75">
      <c r="A825" s="2"/>
    </row>
    <row r="826" spans="1:1" ht="12.75">
      <c r="A826" s="2"/>
    </row>
    <row r="827" spans="1:1" ht="12.75">
      <c r="A827" s="2"/>
    </row>
    <row r="828" spans="1:1" ht="12.75">
      <c r="A828" s="2"/>
    </row>
    <row r="829" spans="1:1" ht="12.75">
      <c r="A829" s="2"/>
    </row>
    <row r="830" spans="1:1" ht="12.75">
      <c r="A830" s="2"/>
    </row>
    <row r="831" spans="1:1" ht="12.75">
      <c r="A831" s="2"/>
    </row>
    <row r="832" spans="1:1" ht="12.75">
      <c r="A832" s="2"/>
    </row>
    <row r="833" spans="1:1" ht="12.75">
      <c r="A833" s="2"/>
    </row>
    <row r="834" spans="1:1" ht="12.75">
      <c r="A834" s="2"/>
    </row>
    <row r="835" spans="1:1" ht="12.75">
      <c r="A835" s="2"/>
    </row>
    <row r="836" spans="1:1" ht="12.75">
      <c r="A836" s="2"/>
    </row>
    <row r="837" spans="1:1" ht="12.75">
      <c r="A837" s="2"/>
    </row>
    <row r="838" spans="1:1" ht="12.75">
      <c r="A838" s="2"/>
    </row>
    <row r="839" spans="1:1" ht="12.75">
      <c r="A839" s="2"/>
    </row>
    <row r="840" spans="1:1" ht="12.75">
      <c r="A840" s="2"/>
    </row>
    <row r="841" spans="1:1" ht="12.75">
      <c r="A841" s="2"/>
    </row>
    <row r="842" spans="1:1" ht="12.75">
      <c r="A842" s="2"/>
    </row>
    <row r="843" spans="1:1" ht="12.75">
      <c r="A843" s="2"/>
    </row>
    <row r="844" spans="1:1" ht="12.75">
      <c r="A844" s="2"/>
    </row>
    <row r="845" spans="1:1" ht="12.75">
      <c r="A845" s="2"/>
    </row>
    <row r="846" spans="1:1" ht="12.75">
      <c r="A846" s="2"/>
    </row>
    <row r="847" spans="1:1" ht="12.75">
      <c r="A847" s="2"/>
    </row>
    <row r="848" spans="1:1" ht="12.75">
      <c r="A848" s="2"/>
    </row>
    <row r="849" spans="1:1" ht="12.75">
      <c r="A849" s="2"/>
    </row>
    <row r="850" spans="1:1" ht="12.75">
      <c r="A850" s="2"/>
    </row>
    <row r="851" spans="1:1" ht="12.75">
      <c r="A851" s="2"/>
    </row>
    <row r="852" spans="1:1" ht="12.75">
      <c r="A852" s="2"/>
    </row>
    <row r="853" spans="1:1" ht="12.75">
      <c r="A853" s="2"/>
    </row>
    <row r="854" spans="1:1" ht="12.75">
      <c r="A854" s="2"/>
    </row>
    <row r="855" spans="1:1" ht="12.75">
      <c r="A855" s="2"/>
    </row>
    <row r="856" spans="1:1" ht="12.75">
      <c r="A856" s="2"/>
    </row>
    <row r="857" spans="1:1" ht="12.75">
      <c r="A857" s="2"/>
    </row>
    <row r="858" spans="1:1" ht="12.75">
      <c r="A858" s="2"/>
    </row>
    <row r="859" spans="1:1" ht="12.75">
      <c r="A859" s="2"/>
    </row>
    <row r="860" spans="1:1" ht="12.75">
      <c r="A860" s="2"/>
    </row>
    <row r="861" spans="1:1" ht="12.75">
      <c r="A861" s="2"/>
    </row>
    <row r="862" spans="1:1" ht="12.75">
      <c r="A862" s="2"/>
    </row>
    <row r="863" spans="1:1" ht="12.75">
      <c r="A863" s="2"/>
    </row>
    <row r="864" spans="1:1" ht="12.75">
      <c r="A864" s="2"/>
    </row>
    <row r="865" spans="1:1" ht="12.75">
      <c r="A865" s="2"/>
    </row>
    <row r="866" spans="1:1" ht="12.75">
      <c r="A866" s="2"/>
    </row>
    <row r="867" spans="1:1" ht="12.75">
      <c r="A867" s="2"/>
    </row>
    <row r="868" spans="1:1" ht="12.75">
      <c r="A868" s="2"/>
    </row>
    <row r="869" spans="1:1" ht="12.75">
      <c r="A869" s="2"/>
    </row>
    <row r="870" spans="1:1" ht="12.75">
      <c r="A870" s="2"/>
    </row>
    <row r="871" spans="1:1" ht="12.75">
      <c r="A871" s="2"/>
    </row>
    <row r="872" spans="1:1" ht="12.75">
      <c r="A872" s="2"/>
    </row>
    <row r="873" spans="1:1" ht="12.75">
      <c r="A873" s="2"/>
    </row>
    <row r="874" spans="1:1" ht="12.75">
      <c r="A874" s="2"/>
    </row>
    <row r="875" spans="1:1" ht="12.75">
      <c r="A875" s="2"/>
    </row>
    <row r="876" spans="1:1" ht="12.75">
      <c r="A876" s="2"/>
    </row>
    <row r="877" spans="1:1" ht="12.75">
      <c r="A877" s="2"/>
    </row>
    <row r="878" spans="1:1" ht="12.75">
      <c r="A878" s="2"/>
    </row>
    <row r="879" spans="1:1" ht="12.75">
      <c r="A879" s="2"/>
    </row>
    <row r="880" spans="1:1" ht="12.75">
      <c r="A880" s="2"/>
    </row>
    <row r="881" spans="1:1" ht="12.75">
      <c r="A881" s="2"/>
    </row>
    <row r="882" spans="1:1" ht="12.75">
      <c r="A882" s="2"/>
    </row>
    <row r="883" spans="1:1" ht="12.75">
      <c r="A883" s="2"/>
    </row>
    <row r="884" spans="1:1" ht="12.75">
      <c r="A884" s="2"/>
    </row>
    <row r="885" spans="1:1" ht="12.75">
      <c r="A885" s="2"/>
    </row>
    <row r="886" spans="1:1" ht="12.75">
      <c r="A886" s="2"/>
    </row>
    <row r="887" spans="1:1" ht="12.75">
      <c r="A887" s="2"/>
    </row>
    <row r="888" spans="1:1" ht="12.75">
      <c r="A888" s="2"/>
    </row>
    <row r="889" spans="1:1" ht="12.75">
      <c r="A889" s="2"/>
    </row>
    <row r="890" spans="1:1" ht="12.75">
      <c r="A890" s="2"/>
    </row>
    <row r="891" spans="1:1" ht="12.75">
      <c r="A891" s="2"/>
    </row>
    <row r="892" spans="1:1" ht="12.75">
      <c r="A892" s="2"/>
    </row>
    <row r="893" spans="1:1" ht="12.75">
      <c r="A893" s="2"/>
    </row>
    <row r="894" spans="1:1" ht="12.75">
      <c r="A894" s="2"/>
    </row>
    <row r="895" spans="1:1" ht="12.75">
      <c r="A895" s="2"/>
    </row>
    <row r="896" spans="1:1" ht="12.75">
      <c r="A896" s="2"/>
    </row>
    <row r="897" spans="1:1" ht="12.75">
      <c r="A897" s="2"/>
    </row>
    <row r="898" spans="1:1" ht="12.75">
      <c r="A898" s="2"/>
    </row>
    <row r="899" spans="1:1" ht="12.75">
      <c r="A899" s="2"/>
    </row>
    <row r="900" spans="1:1" ht="12.75">
      <c r="A900" s="2"/>
    </row>
    <row r="901" spans="1:1" ht="12.75">
      <c r="A901" s="2"/>
    </row>
    <row r="902" spans="1:1" ht="12.75">
      <c r="A902" s="2"/>
    </row>
    <row r="903" spans="1:1" ht="12.75">
      <c r="A903" s="2"/>
    </row>
    <row r="904" spans="1:1" ht="12.75">
      <c r="A904" s="2"/>
    </row>
    <row r="905" spans="1:1" ht="12.75">
      <c r="A905" s="2"/>
    </row>
    <row r="906" spans="1:1" ht="12.75">
      <c r="A906" s="2"/>
    </row>
    <row r="907" spans="1:1" ht="12.75">
      <c r="A907" s="2"/>
    </row>
    <row r="908" spans="1:1" ht="12.75">
      <c r="A908" s="2"/>
    </row>
    <row r="909" spans="1:1" ht="12.75">
      <c r="A909" s="2"/>
    </row>
    <row r="910" spans="1:1" ht="12.75">
      <c r="A910" s="2"/>
    </row>
    <row r="911" spans="1:1" ht="12.75">
      <c r="A911" s="2"/>
    </row>
    <row r="912" spans="1:1" ht="12.75">
      <c r="A912" s="2"/>
    </row>
    <row r="913" spans="1:1" ht="12.75">
      <c r="A913" s="2"/>
    </row>
    <row r="914" spans="1:1" ht="12.75">
      <c r="A914" s="2"/>
    </row>
    <row r="915" spans="1:1" ht="12.75">
      <c r="A915" s="2"/>
    </row>
    <row r="916" spans="1:1" ht="12.75">
      <c r="A916" s="2"/>
    </row>
    <row r="917" spans="1:1" ht="12.75">
      <c r="A917" s="2"/>
    </row>
    <row r="918" spans="1:1" ht="12.75">
      <c r="A918" s="2"/>
    </row>
    <row r="919" spans="1:1" ht="12.75">
      <c r="A919" s="2"/>
    </row>
    <row r="920" spans="1:1" ht="12.75">
      <c r="A920" s="2"/>
    </row>
    <row r="921" spans="1:1" ht="12.75">
      <c r="A921" s="2"/>
    </row>
    <row r="922" spans="1:1" ht="12.75">
      <c r="A922" s="2"/>
    </row>
    <row r="923" spans="1:1" ht="12.75">
      <c r="A923" s="2"/>
    </row>
    <row r="924" spans="1:1" ht="12.75">
      <c r="A924" s="2"/>
    </row>
    <row r="925" spans="1:1" ht="12.75">
      <c r="A925" s="2"/>
    </row>
    <row r="926" spans="1:1" ht="12.75">
      <c r="A926" s="2"/>
    </row>
    <row r="927" spans="1:1" ht="12.75">
      <c r="A927" s="2"/>
    </row>
    <row r="928" spans="1:1" ht="12.75">
      <c r="A928" s="2"/>
    </row>
    <row r="929" spans="1:1" ht="12.75">
      <c r="A929" s="2"/>
    </row>
    <row r="930" spans="1:1" ht="12.75">
      <c r="A930" s="2"/>
    </row>
    <row r="931" spans="1:1" ht="12.75">
      <c r="A931" s="2"/>
    </row>
    <row r="932" spans="1:1" ht="12.75">
      <c r="A932" s="2"/>
    </row>
    <row r="933" spans="1:1" ht="12.75">
      <c r="A933" s="2"/>
    </row>
    <row r="934" spans="1:1" ht="12.75">
      <c r="A934" s="2"/>
    </row>
    <row r="935" spans="1:1" ht="12.75">
      <c r="A935" s="2"/>
    </row>
    <row r="936" spans="1:1" ht="12.75">
      <c r="A936" s="2"/>
    </row>
    <row r="937" spans="1:1" ht="12.75">
      <c r="A937" s="2"/>
    </row>
    <row r="938" spans="1:1" ht="12.75">
      <c r="A938" s="2"/>
    </row>
    <row r="939" spans="1:1" ht="12.75">
      <c r="A939" s="2"/>
    </row>
    <row r="940" spans="1:1" ht="12.75">
      <c r="A940" s="2"/>
    </row>
    <row r="941" spans="1:1" ht="12.75">
      <c r="A941" s="2"/>
    </row>
    <row r="942" spans="1:1" ht="12.75">
      <c r="A942" s="2"/>
    </row>
    <row r="943" spans="1:1" ht="12.75">
      <c r="A943" s="2"/>
    </row>
    <row r="944" spans="1:1" ht="12.75">
      <c r="A944" s="2"/>
    </row>
    <row r="945" spans="1:1" ht="12.75">
      <c r="A945" s="2"/>
    </row>
    <row r="946" spans="1:1" ht="12.75">
      <c r="A946" s="2"/>
    </row>
    <row r="947" spans="1:1" ht="12.75">
      <c r="A947" s="2"/>
    </row>
    <row r="948" spans="1:1" ht="12.75">
      <c r="A948" s="2"/>
    </row>
    <row r="949" spans="1:1" ht="12.75">
      <c r="A949" s="2"/>
    </row>
    <row r="950" spans="1:1" ht="12.75">
      <c r="A950" s="2"/>
    </row>
    <row r="951" spans="1:1" ht="12.75">
      <c r="A951" s="2"/>
    </row>
    <row r="952" spans="1:1" ht="12.75">
      <c r="A952" s="2"/>
    </row>
    <row r="953" spans="1:1" ht="12.75">
      <c r="A953" s="2"/>
    </row>
    <row r="954" spans="1:1" ht="12.75">
      <c r="A954" s="2"/>
    </row>
    <row r="955" spans="1:1" ht="12.75">
      <c r="A955" s="2"/>
    </row>
    <row r="956" spans="1:1" ht="12.75">
      <c r="A956" s="2"/>
    </row>
    <row r="957" spans="1:1" ht="12.75">
      <c r="A957" s="2"/>
    </row>
    <row r="958" spans="1:1" ht="12.75">
      <c r="A958" s="2"/>
    </row>
    <row r="959" spans="1:1" ht="12.75">
      <c r="A959" s="2"/>
    </row>
    <row r="960" spans="1:1" ht="12.75">
      <c r="A960" s="2"/>
    </row>
    <row r="961" spans="1:1" ht="12.75">
      <c r="A961" s="2"/>
    </row>
    <row r="962" spans="1:1" ht="12.75">
      <c r="A962" s="2"/>
    </row>
    <row r="963" spans="1:1" ht="12.75">
      <c r="A963" s="2"/>
    </row>
    <row r="964" spans="1:1" ht="12.75">
      <c r="A964" s="2"/>
    </row>
    <row r="965" spans="1:1" ht="12.75">
      <c r="A965" s="2"/>
    </row>
    <row r="966" spans="1:1" ht="12.75">
      <c r="A966" s="2"/>
    </row>
    <row r="967" spans="1:1" ht="12.75">
      <c r="A967" s="2"/>
    </row>
    <row r="968" spans="1:1" ht="12.75">
      <c r="A968" s="2"/>
    </row>
    <row r="969" spans="1:1" ht="12.75">
      <c r="A969" s="2"/>
    </row>
    <row r="970" spans="1:1" ht="12.75">
      <c r="A970" s="2"/>
    </row>
    <row r="971" spans="1:1" ht="12.75">
      <c r="A971" s="2"/>
    </row>
    <row r="972" spans="1:1" ht="12.75">
      <c r="A972" s="2"/>
    </row>
    <row r="973" spans="1:1" ht="12.75">
      <c r="A973" s="2"/>
    </row>
    <row r="974" spans="1:1" ht="12.75">
      <c r="A974" s="2"/>
    </row>
    <row r="975" spans="1:1" ht="12.75">
      <c r="A975" s="2"/>
    </row>
    <row r="976" spans="1:1" ht="12.75">
      <c r="A976" s="2"/>
    </row>
    <row r="977" spans="1:1" ht="12.75">
      <c r="A977" s="2"/>
    </row>
    <row r="978" spans="1:1" ht="12.75">
      <c r="A978" s="2"/>
    </row>
    <row r="979" spans="1:1" ht="12.75">
      <c r="A979" s="2"/>
    </row>
    <row r="980" spans="1:1" ht="12.75">
      <c r="A980" s="2"/>
    </row>
    <row r="981" spans="1:1" ht="12.75">
      <c r="A981" s="2"/>
    </row>
    <row r="982" spans="1:1" ht="12.75">
      <c r="A982" s="2"/>
    </row>
    <row r="983" spans="1:1" ht="12.75">
      <c r="A983" s="2"/>
    </row>
    <row r="984" spans="1:1" ht="12.75">
      <c r="A984" s="2"/>
    </row>
    <row r="985" spans="1:1" ht="12.75">
      <c r="A985" s="2"/>
    </row>
    <row r="986" spans="1:1" ht="12.75">
      <c r="A986" s="2"/>
    </row>
    <row r="987" spans="1:1" ht="12.75">
      <c r="A987" s="2"/>
    </row>
    <row r="988" spans="1:1" ht="12.75">
      <c r="A988" s="2"/>
    </row>
    <row r="989" spans="1:1" ht="12.75">
      <c r="A989" s="2"/>
    </row>
    <row r="990" spans="1:1" ht="12.75">
      <c r="A990" s="2"/>
    </row>
    <row r="991" spans="1:1" ht="12.75">
      <c r="A991" s="2"/>
    </row>
    <row r="992" spans="1:1" ht="12.75">
      <c r="A992" s="2"/>
    </row>
    <row r="993" spans="1:1" ht="12.75">
      <c r="A993" s="2"/>
    </row>
    <row r="994" spans="1:1" ht="12.75">
      <c r="A994" s="2"/>
    </row>
    <row r="995" spans="1:1" ht="12.75">
      <c r="A995" s="2"/>
    </row>
    <row r="996" spans="1:1" ht="12.75">
      <c r="A996" s="2"/>
    </row>
    <row r="997" spans="1:1" ht="12.75">
      <c r="A997" s="2"/>
    </row>
    <row r="998" spans="1:1" ht="12.75">
      <c r="A998" s="2"/>
    </row>
    <row r="999" spans="1:1" ht="12.75">
      <c r="A999" s="2"/>
    </row>
    <row r="1000" spans="1:1" ht="12.75">
      <c r="A1000" s="2"/>
    </row>
    <row r="1001" spans="1:1" ht="12.75">
      <c r="A1001" s="2"/>
    </row>
    <row r="1002" spans="1:1" ht="12.75">
      <c r="A1002" s="2"/>
    </row>
    <row r="1003" spans="1:1" ht="12.75">
      <c r="A1003" s="2"/>
    </row>
    <row r="1004" spans="1:1" ht="12.75">
      <c r="A1004" s="2"/>
    </row>
    <row r="1005" spans="1:1" ht="12.75">
      <c r="A1005" s="2"/>
    </row>
    <row r="1006" spans="1:1" ht="12.75">
      <c r="A1006" s="2"/>
    </row>
  </sheetData>
  <pageMargins left="0.7" right="0.7" top="0.75" bottom="0.75" header="0.3" footer="0.3"/>
  <pageSetup scale="41"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M1028"/>
  <sheetViews>
    <sheetView showGridLines="0" zoomScale="90" zoomScaleNormal="90" workbookViewId="0">
      <selection activeCell="G35" sqref="G35"/>
    </sheetView>
  </sheetViews>
  <sheetFormatPr defaultColWidth="14.42578125" defaultRowHeight="15.75" customHeight="1"/>
  <cols>
    <col min="1" max="1" width="29.5703125" style="349" customWidth="1"/>
    <col min="2" max="7" width="16.7109375" style="349" customWidth="1"/>
    <col min="8" max="8" width="17.85546875" style="349" customWidth="1"/>
    <col min="9" max="11" width="17.7109375" style="349" customWidth="1"/>
    <col min="12" max="12" width="14.42578125" style="349"/>
    <col min="13" max="13" width="18" style="349" bestFit="1" customWidth="1"/>
    <col min="14" max="16384" width="14.42578125" style="349"/>
  </cols>
  <sheetData>
    <row r="1" spans="1:9" ht="20.100000000000001" customHeight="1">
      <c r="A1" s="346" t="s">
        <v>453</v>
      </c>
      <c r="B1" s="347"/>
      <c r="C1" s="338" t="s">
        <v>253</v>
      </c>
      <c r="D1" s="338"/>
      <c r="E1" s="348"/>
      <c r="F1" s="348"/>
      <c r="G1" s="348"/>
    </row>
    <row r="2" spans="1:9" ht="20.100000000000001" customHeight="1">
      <c r="A2" s="350" t="s">
        <v>252</v>
      </c>
      <c r="B2" s="351"/>
      <c r="C2" s="352"/>
      <c r="D2" s="353"/>
      <c r="E2" s="353"/>
      <c r="F2" s="353"/>
      <c r="G2" s="354"/>
    </row>
    <row r="3" spans="1:9" ht="15.75" customHeight="1">
      <c r="A3" s="355" t="s">
        <v>19</v>
      </c>
      <c r="B3" s="356"/>
      <c r="C3" s="356"/>
      <c r="D3" s="356"/>
      <c r="E3" s="356"/>
      <c r="F3" s="356"/>
      <c r="G3" s="357"/>
    </row>
    <row r="4" spans="1:9" ht="25.5">
      <c r="A4" s="358"/>
      <c r="B4" s="359" t="s">
        <v>21</v>
      </c>
      <c r="C4" s="359" t="s">
        <v>23</v>
      </c>
      <c r="D4" s="359" t="s">
        <v>24</v>
      </c>
      <c r="E4" s="359" t="s">
        <v>22</v>
      </c>
      <c r="F4" s="57" t="s">
        <v>273</v>
      </c>
      <c r="G4" s="359" t="s">
        <v>26</v>
      </c>
      <c r="I4" s="360"/>
    </row>
    <row r="5" spans="1:9" ht="15.75" customHeight="1">
      <c r="A5" s="361" t="s">
        <v>13</v>
      </c>
      <c r="B5" s="34"/>
      <c r="C5" s="34"/>
      <c r="D5" s="34"/>
      <c r="E5" s="34"/>
      <c r="F5" s="34"/>
      <c r="G5" s="34"/>
    </row>
    <row r="6" spans="1:9" ht="15.75" customHeight="1">
      <c r="A6" s="361" t="s">
        <v>12</v>
      </c>
      <c r="B6" s="362">
        <v>17.899999999999999</v>
      </c>
      <c r="C6" s="362">
        <v>9.65</v>
      </c>
      <c r="D6" s="362">
        <v>1.1399999999999999</v>
      </c>
      <c r="E6" s="362">
        <v>5.61</v>
      </c>
      <c r="F6" s="362">
        <v>3.48</v>
      </c>
      <c r="G6" s="362">
        <v>16.29</v>
      </c>
    </row>
    <row r="7" spans="1:9" ht="15.75" customHeight="1">
      <c r="A7" s="363" t="s">
        <v>364</v>
      </c>
      <c r="B7" s="364" t="str">
        <f t="shared" ref="B7:G7" si="0">IF(OR(B5="",B6=""),"",(IFERROR((B5/B6),"")))</f>
        <v/>
      </c>
      <c r="C7" s="364" t="str">
        <f t="shared" si="0"/>
        <v/>
      </c>
      <c r="D7" s="364" t="str">
        <f t="shared" si="0"/>
        <v/>
      </c>
      <c r="E7" s="364" t="str">
        <f t="shared" si="0"/>
        <v/>
      </c>
      <c r="F7" s="364" t="str">
        <f t="shared" si="0"/>
        <v/>
      </c>
      <c r="G7" s="364" t="str">
        <f t="shared" si="0"/>
        <v/>
      </c>
    </row>
    <row r="8" spans="1:9" ht="15.75" customHeight="1">
      <c r="A8" s="361" t="s">
        <v>30</v>
      </c>
      <c r="B8" s="39"/>
      <c r="C8" s="39"/>
      <c r="D8" s="39"/>
      <c r="E8" s="39"/>
      <c r="F8" s="39"/>
      <c r="G8" s="39"/>
    </row>
    <row r="9" spans="1:9" ht="15.75" customHeight="1">
      <c r="A9" s="61" t="s">
        <v>32</v>
      </c>
      <c r="B9" s="40"/>
      <c r="C9" s="40"/>
      <c r="D9" s="40"/>
      <c r="E9" s="40"/>
      <c r="F9" s="40"/>
      <c r="G9" s="40"/>
    </row>
    <row r="10" spans="1:9" ht="15.75" customHeight="1">
      <c r="A10" s="61" t="s">
        <v>33</v>
      </c>
      <c r="B10" s="40"/>
      <c r="C10" s="40"/>
      <c r="D10" s="40"/>
      <c r="E10" s="40"/>
      <c r="F10" s="40"/>
      <c r="G10" s="40"/>
    </row>
    <row r="11" spans="1:9" ht="15.75" customHeight="1">
      <c r="A11" s="61" t="s">
        <v>34</v>
      </c>
      <c r="B11" s="40"/>
      <c r="C11" s="40"/>
      <c r="D11" s="40"/>
      <c r="E11" s="40"/>
      <c r="F11" s="40"/>
      <c r="G11" s="40"/>
    </row>
    <row r="12" spans="1:9" ht="15.75" customHeight="1">
      <c r="A12" s="61" t="s">
        <v>35</v>
      </c>
      <c r="B12" s="40"/>
      <c r="C12" s="40"/>
      <c r="D12" s="40"/>
      <c r="E12" s="40"/>
      <c r="F12" s="40"/>
      <c r="G12" s="40"/>
    </row>
    <row r="13" spans="1:9" ht="15.75" customHeight="1">
      <c r="A13" s="355" t="s">
        <v>36</v>
      </c>
      <c r="B13" s="366"/>
      <c r="C13" s="366"/>
      <c r="D13" s="366"/>
      <c r="E13" s="366"/>
      <c r="F13" s="366"/>
      <c r="G13" s="367"/>
    </row>
    <row r="14" spans="1:9" ht="26.25">
      <c r="A14" s="358"/>
      <c r="B14" s="359" t="s">
        <v>21</v>
      </c>
      <c r="C14" s="359" t="s">
        <v>23</v>
      </c>
      <c r="D14" s="359" t="s">
        <v>24</v>
      </c>
      <c r="E14" s="359" t="s">
        <v>22</v>
      </c>
      <c r="F14" s="57" t="s">
        <v>273</v>
      </c>
      <c r="G14" s="359"/>
      <c r="I14" s="368"/>
    </row>
    <row r="15" spans="1:9" ht="15.75" customHeight="1">
      <c r="A15" s="361" t="s">
        <v>13</v>
      </c>
      <c r="B15" s="34"/>
      <c r="C15" s="34"/>
      <c r="D15" s="34"/>
      <c r="E15" s="34"/>
      <c r="F15" s="34"/>
      <c r="G15" s="34"/>
    </row>
    <row r="16" spans="1:9" ht="15.75" customHeight="1">
      <c r="A16" s="361" t="s">
        <v>12</v>
      </c>
      <c r="B16" s="369">
        <v>43.33</v>
      </c>
      <c r="C16" s="369">
        <v>17.72</v>
      </c>
      <c r="D16" s="369">
        <v>4.29</v>
      </c>
      <c r="E16" s="369">
        <v>14.46</v>
      </c>
      <c r="F16" s="369">
        <v>7.64</v>
      </c>
      <c r="G16" s="369"/>
    </row>
    <row r="17" spans="1:13" ht="15.75" customHeight="1">
      <c r="A17" s="363" t="s">
        <v>364</v>
      </c>
      <c r="B17" s="364" t="str">
        <f t="shared" ref="B17:G17" si="1">IF(OR(B15="",B16=""),"",(IFERROR((B15/B16),"")))</f>
        <v/>
      </c>
      <c r="C17" s="364" t="str">
        <f t="shared" si="1"/>
        <v/>
      </c>
      <c r="D17" s="364" t="str">
        <f t="shared" si="1"/>
        <v/>
      </c>
      <c r="E17" s="364" t="str">
        <f t="shared" si="1"/>
        <v/>
      </c>
      <c r="F17" s="364" t="str">
        <f t="shared" si="1"/>
        <v/>
      </c>
      <c r="G17" s="364" t="str">
        <f t="shared" si="1"/>
        <v/>
      </c>
    </row>
    <row r="18" spans="1:13" ht="15.75" customHeight="1">
      <c r="A18" s="361" t="s">
        <v>30</v>
      </c>
      <c r="B18" s="39"/>
      <c r="C18" s="39"/>
      <c r="D18" s="39"/>
      <c r="E18" s="39"/>
      <c r="F18" s="39"/>
      <c r="G18" s="39"/>
    </row>
    <row r="19" spans="1:13" ht="15.75" customHeight="1">
      <c r="A19" s="61" t="s">
        <v>32</v>
      </c>
      <c r="B19" s="40"/>
      <c r="C19" s="40"/>
      <c r="D19" s="40"/>
      <c r="E19" s="40"/>
      <c r="F19" s="40"/>
      <c r="G19" s="40"/>
    </row>
    <row r="20" spans="1:13" ht="15.75" customHeight="1">
      <c r="A20" s="61" t="s">
        <v>33</v>
      </c>
      <c r="B20" s="40"/>
      <c r="C20" s="40"/>
      <c r="D20" s="40"/>
      <c r="E20" s="40"/>
      <c r="F20" s="40"/>
      <c r="G20" s="40"/>
    </row>
    <row r="21" spans="1:13" ht="15.75" customHeight="1">
      <c r="A21" s="61" t="s">
        <v>34</v>
      </c>
      <c r="B21" s="40"/>
      <c r="C21" s="40"/>
      <c r="D21" s="40"/>
      <c r="E21" s="40"/>
      <c r="F21" s="40"/>
      <c r="G21" s="40"/>
    </row>
    <row r="22" spans="1:13" ht="15.75" customHeight="1">
      <c r="A22" s="61" t="s">
        <v>35</v>
      </c>
      <c r="B22" s="40"/>
      <c r="C22" s="40"/>
      <c r="D22" s="40"/>
      <c r="E22" s="40"/>
      <c r="F22" s="40"/>
      <c r="G22" s="40"/>
    </row>
    <row r="23" spans="1:13" ht="15.75" customHeight="1">
      <c r="A23" s="61" t="s">
        <v>38</v>
      </c>
      <c r="B23" s="857"/>
      <c r="C23" s="858"/>
      <c r="D23" s="858"/>
      <c r="E23" s="858"/>
      <c r="F23" s="858"/>
      <c r="G23" s="859"/>
    </row>
    <row r="24" spans="1:13" ht="15.75" customHeight="1" thickBot="1">
      <c r="A24" s="355" t="s">
        <v>20</v>
      </c>
      <c r="B24" s="356"/>
      <c r="C24" s="356"/>
      <c r="D24" s="356"/>
      <c r="E24" s="356"/>
      <c r="F24" s="356"/>
      <c r="G24" s="357"/>
    </row>
    <row r="25" spans="1:13" ht="38.25">
      <c r="A25" s="358"/>
      <c r="B25" s="57" t="s">
        <v>274</v>
      </c>
      <c r="C25" s="57" t="s">
        <v>275</v>
      </c>
      <c r="D25" s="57" t="s">
        <v>276</v>
      </c>
      <c r="E25" s="57" t="s">
        <v>277</v>
      </c>
      <c r="F25" s="57" t="s">
        <v>278</v>
      </c>
      <c r="G25" s="226"/>
      <c r="H25" s="393"/>
      <c r="I25" s="394"/>
      <c r="J25" s="394"/>
      <c r="K25" s="395"/>
      <c r="L25" s="370"/>
      <c r="M25" s="371"/>
    </row>
    <row r="26" spans="1:13" ht="15.75" customHeight="1">
      <c r="A26" s="361" t="s">
        <v>13</v>
      </c>
      <c r="B26" s="211"/>
      <c r="C26" s="211"/>
      <c r="D26" s="211"/>
      <c r="E26" s="211"/>
      <c r="F26" s="211"/>
      <c r="G26" s="227"/>
      <c r="H26" s="231"/>
      <c r="I26" s="34"/>
      <c r="J26" s="34"/>
      <c r="K26" s="232"/>
      <c r="L26" s="372"/>
      <c r="M26" s="372"/>
    </row>
    <row r="27" spans="1:13" ht="15.75" customHeight="1">
      <c r="A27" s="373" t="s">
        <v>12</v>
      </c>
      <c r="B27" s="374">
        <v>0.26</v>
      </c>
      <c r="C27" s="374">
        <v>1.33</v>
      </c>
      <c r="D27" s="374">
        <v>0.67</v>
      </c>
      <c r="E27" s="374">
        <v>0.85</v>
      </c>
      <c r="F27" s="374">
        <v>1.25</v>
      </c>
      <c r="G27" s="375"/>
      <c r="H27" s="233"/>
      <c r="I27" s="35"/>
      <c r="J27" s="35"/>
      <c r="K27" s="234"/>
      <c r="L27" s="376"/>
      <c r="M27" s="376"/>
    </row>
    <row r="28" spans="1:13" ht="15.75" customHeight="1">
      <c r="A28" s="363" t="s">
        <v>364</v>
      </c>
      <c r="B28" s="364" t="str">
        <f t="shared" ref="B28:K28" si="2">IF(OR(B26="",B27=""),"",(IFERROR((B26/B27),"")))</f>
        <v/>
      </c>
      <c r="C28" s="364" t="str">
        <f t="shared" si="2"/>
        <v/>
      </c>
      <c r="D28" s="364" t="str">
        <f t="shared" si="2"/>
        <v/>
      </c>
      <c r="E28" s="364" t="str">
        <f t="shared" si="2"/>
        <v/>
      </c>
      <c r="F28" s="364" t="str">
        <f t="shared" si="2"/>
        <v/>
      </c>
      <c r="G28" s="377" t="str">
        <f t="shared" si="2"/>
        <v/>
      </c>
      <c r="H28" s="687" t="str">
        <f>IF(OR(H26="",H27=""),"",(IFERROR((H26/H27),"")))</f>
        <v/>
      </c>
      <c r="I28" s="364" t="str">
        <f t="shared" si="2"/>
        <v/>
      </c>
      <c r="J28" s="364" t="str">
        <f t="shared" si="2"/>
        <v/>
      </c>
      <c r="K28" s="378" t="str">
        <f t="shared" si="2"/>
        <v/>
      </c>
      <c r="L28" s="379" t="str">
        <f t="shared" ref="L28" si="3">IF(OR(L26="",L27=""),"",(IFERROR((L26/L27)-1,"")))</f>
        <v/>
      </c>
      <c r="M28" s="380"/>
    </row>
    <row r="29" spans="1:13" ht="15.75" customHeight="1">
      <c r="A29" s="361" t="s">
        <v>30</v>
      </c>
      <c r="B29" s="365"/>
      <c r="C29" s="365"/>
      <c r="D29" s="365"/>
      <c r="E29" s="365"/>
      <c r="F29" s="365"/>
      <c r="G29" s="381"/>
      <c r="H29" s="235"/>
      <c r="I29" s="39"/>
      <c r="J29" s="39"/>
      <c r="K29" s="236"/>
      <c r="L29" s="382"/>
      <c r="M29" s="382"/>
    </row>
    <row r="30" spans="1:13" ht="15.75" customHeight="1">
      <c r="A30" s="61" t="s">
        <v>32</v>
      </c>
      <c r="B30" s="40"/>
      <c r="C30" s="40"/>
      <c r="D30" s="40"/>
      <c r="E30" s="40"/>
      <c r="F30" s="40"/>
      <c r="G30" s="193"/>
      <c r="H30" s="237"/>
      <c r="I30" s="40"/>
      <c r="J30" s="40"/>
      <c r="K30" s="238"/>
      <c r="L30" s="383"/>
      <c r="M30" s="383"/>
    </row>
    <row r="31" spans="1:13" ht="15.75" customHeight="1">
      <c r="A31" s="61" t="s">
        <v>33</v>
      </c>
      <c r="B31" s="40"/>
      <c r="C31" s="40"/>
      <c r="D31" s="40"/>
      <c r="E31" s="40"/>
      <c r="F31" s="40"/>
      <c r="G31" s="193"/>
      <c r="H31" s="237"/>
      <c r="I31" s="40"/>
      <c r="J31" s="40"/>
      <c r="K31" s="238"/>
      <c r="L31" s="383"/>
      <c r="M31" s="383"/>
    </row>
    <row r="32" spans="1:13" ht="15.75" customHeight="1">
      <c r="A32" s="61" t="s">
        <v>34</v>
      </c>
      <c r="B32" s="40"/>
      <c r="C32" s="40"/>
      <c r="D32" s="40"/>
      <c r="E32" s="40"/>
      <c r="F32" s="40"/>
      <c r="G32" s="193"/>
      <c r="H32" s="237"/>
      <c r="I32" s="40"/>
      <c r="J32" s="40"/>
      <c r="K32" s="238"/>
      <c r="L32" s="383"/>
      <c r="M32" s="383"/>
    </row>
    <row r="33" spans="1:13" ht="15.75" customHeight="1">
      <c r="A33" s="61" t="s">
        <v>35</v>
      </c>
      <c r="B33" s="40"/>
      <c r="C33" s="40"/>
      <c r="D33" s="40"/>
      <c r="E33" s="40"/>
      <c r="F33" s="40"/>
      <c r="G33" s="193"/>
      <c r="H33" s="237"/>
      <c r="I33" s="40"/>
      <c r="J33" s="40"/>
      <c r="K33" s="238"/>
      <c r="L33" s="383"/>
      <c r="M33" s="383"/>
    </row>
    <row r="34" spans="1:13" ht="15.75" customHeight="1">
      <c r="A34" s="355" t="s">
        <v>37</v>
      </c>
      <c r="B34" s="366"/>
      <c r="C34" s="366"/>
      <c r="D34" s="366"/>
      <c r="E34" s="366"/>
      <c r="F34" s="366"/>
      <c r="G34" s="366"/>
      <c r="H34" s="384"/>
      <c r="I34" s="385"/>
      <c r="J34" s="385"/>
      <c r="K34" s="386"/>
      <c r="L34" s="387"/>
      <c r="M34" s="387"/>
    </row>
    <row r="35" spans="1:13" ht="38.25">
      <c r="A35" s="358"/>
      <c r="B35" s="57" t="s">
        <v>274</v>
      </c>
      <c r="C35" s="57" t="s">
        <v>275</v>
      </c>
      <c r="D35" s="57" t="s">
        <v>276</v>
      </c>
      <c r="E35" s="57" t="s">
        <v>277</v>
      </c>
      <c r="F35" s="57" t="s">
        <v>278</v>
      </c>
      <c r="G35" s="229"/>
      <c r="H35" s="396"/>
      <c r="I35" s="37"/>
      <c r="J35" s="37"/>
      <c r="K35" s="397"/>
      <c r="L35" s="370"/>
      <c r="M35" s="371"/>
    </row>
    <row r="36" spans="1:13" ht="15.75" customHeight="1">
      <c r="A36" s="361" t="s">
        <v>13</v>
      </c>
      <c r="B36" s="34"/>
      <c r="C36" s="34"/>
      <c r="D36" s="34"/>
      <c r="E36" s="34"/>
      <c r="F36" s="34"/>
      <c r="G36" s="230"/>
      <c r="H36" s="231"/>
      <c r="I36" s="34"/>
      <c r="J36" s="34"/>
      <c r="K36" s="232"/>
      <c r="L36" s="372"/>
      <c r="M36" s="372"/>
    </row>
    <row r="37" spans="1:13" ht="15.75" customHeight="1">
      <c r="A37" s="361" t="s">
        <v>12</v>
      </c>
      <c r="B37" s="369">
        <v>0.84</v>
      </c>
      <c r="C37" s="369">
        <v>5.13</v>
      </c>
      <c r="D37" s="369">
        <v>2.1800000000000002</v>
      </c>
      <c r="E37" s="369">
        <v>3</v>
      </c>
      <c r="F37" s="369">
        <v>3.77</v>
      </c>
      <c r="G37" s="388"/>
      <c r="H37" s="239"/>
      <c r="I37" s="36"/>
      <c r="J37" s="36"/>
      <c r="K37" s="240"/>
      <c r="L37" s="389"/>
      <c r="M37" s="389"/>
    </row>
    <row r="38" spans="1:13" ht="15.75" customHeight="1">
      <c r="A38" s="363" t="s">
        <v>364</v>
      </c>
      <c r="B38" s="364" t="str">
        <f t="shared" ref="B38:K38" si="4">IF(OR(B36="",B37=""),"",(IFERROR((B36/B37),"")))</f>
        <v/>
      </c>
      <c r="C38" s="364" t="str">
        <f t="shared" si="4"/>
        <v/>
      </c>
      <c r="D38" s="364" t="str">
        <f t="shared" si="4"/>
        <v/>
      </c>
      <c r="E38" s="364" t="str">
        <f t="shared" si="4"/>
        <v/>
      </c>
      <c r="F38" s="364" t="str">
        <f t="shared" si="4"/>
        <v/>
      </c>
      <c r="G38" s="377" t="str">
        <f t="shared" si="4"/>
        <v/>
      </c>
      <c r="H38" s="687" t="str">
        <f t="shared" si="4"/>
        <v/>
      </c>
      <c r="I38" s="364" t="str">
        <f t="shared" si="4"/>
        <v/>
      </c>
      <c r="J38" s="364" t="str">
        <f t="shared" si="4"/>
        <v/>
      </c>
      <c r="K38" s="378" t="str">
        <f t="shared" si="4"/>
        <v/>
      </c>
      <c r="L38" s="379" t="str">
        <f t="shared" ref="L38:M38" si="5">IF(OR(L36="",L37=""),"",(IFERROR((L36/L37)-1,"")))</f>
        <v/>
      </c>
      <c r="M38" s="379" t="str">
        <f t="shared" si="5"/>
        <v/>
      </c>
    </row>
    <row r="39" spans="1:13" ht="15.75" customHeight="1">
      <c r="A39" s="361" t="s">
        <v>30</v>
      </c>
      <c r="B39" s="39"/>
      <c r="C39" s="39"/>
      <c r="D39" s="39"/>
      <c r="E39" s="39"/>
      <c r="F39" s="39"/>
      <c r="G39" s="228"/>
      <c r="H39" s="235"/>
      <c r="I39" s="39"/>
      <c r="J39" s="39"/>
      <c r="K39" s="236"/>
      <c r="L39" s="382"/>
      <c r="M39" s="382"/>
    </row>
    <row r="40" spans="1:13" ht="15.75" customHeight="1">
      <c r="A40" s="61" t="s">
        <v>32</v>
      </c>
      <c r="B40" s="40"/>
      <c r="C40" s="40"/>
      <c r="D40" s="40"/>
      <c r="E40" s="40"/>
      <c r="F40" s="40"/>
      <c r="G40" s="193"/>
      <c r="H40" s="237"/>
      <c r="I40" s="40"/>
      <c r="J40" s="40"/>
      <c r="K40" s="238"/>
      <c r="L40" s="383"/>
      <c r="M40" s="383"/>
    </row>
    <row r="41" spans="1:13" ht="15.75" customHeight="1">
      <c r="A41" s="61" t="s">
        <v>33</v>
      </c>
      <c r="B41" s="40"/>
      <c r="C41" s="40"/>
      <c r="D41" s="40"/>
      <c r="E41" s="40"/>
      <c r="F41" s="40"/>
      <c r="G41" s="193"/>
      <c r="H41" s="237"/>
      <c r="I41" s="40"/>
      <c r="J41" s="40"/>
      <c r="K41" s="238"/>
      <c r="L41" s="383"/>
      <c r="M41" s="383"/>
    </row>
    <row r="42" spans="1:13" ht="15.75" customHeight="1">
      <c r="A42" s="61" t="s">
        <v>34</v>
      </c>
      <c r="B42" s="40"/>
      <c r="C42" s="40"/>
      <c r="D42" s="40"/>
      <c r="E42" s="40"/>
      <c r="F42" s="40"/>
      <c r="G42" s="193"/>
      <c r="H42" s="237"/>
      <c r="I42" s="40"/>
      <c r="J42" s="40"/>
      <c r="K42" s="238"/>
      <c r="L42" s="383"/>
      <c r="M42" s="383"/>
    </row>
    <row r="43" spans="1:13" ht="15.75" customHeight="1">
      <c r="A43" s="61" t="s">
        <v>35</v>
      </c>
      <c r="B43" s="40"/>
      <c r="C43" s="40"/>
      <c r="D43" s="40"/>
      <c r="E43" s="40"/>
      <c r="F43" s="40"/>
      <c r="G43" s="193"/>
      <c r="H43" s="241"/>
      <c r="I43" s="208"/>
      <c r="J43" s="208"/>
      <c r="K43" s="242"/>
      <c r="L43" s="383"/>
      <c r="M43" s="383"/>
    </row>
    <row r="44" spans="1:13" ht="15.75" customHeight="1" thickBot="1">
      <c r="A44" s="61" t="s">
        <v>39</v>
      </c>
      <c r="B44" s="857"/>
      <c r="C44" s="858"/>
      <c r="D44" s="858"/>
      <c r="E44" s="858"/>
      <c r="F44" s="858"/>
      <c r="G44" s="860"/>
      <c r="H44" s="864"/>
      <c r="I44" s="865"/>
      <c r="J44" s="865"/>
      <c r="K44" s="866"/>
      <c r="L44" s="390"/>
      <c r="M44" s="391"/>
    </row>
    <row r="46" spans="1:13" ht="15" customHeight="1">
      <c r="A46" s="845" t="s">
        <v>628</v>
      </c>
      <c r="B46" s="846"/>
      <c r="C46" s="846"/>
      <c r="D46" s="846"/>
      <c r="E46" s="846"/>
      <c r="F46" s="846"/>
      <c r="G46" s="847"/>
    </row>
    <row r="47" spans="1:13" ht="15" customHeight="1">
      <c r="A47" s="848"/>
      <c r="B47" s="849"/>
      <c r="C47" s="849"/>
      <c r="D47" s="849"/>
      <c r="E47" s="849"/>
      <c r="F47" s="849"/>
      <c r="G47" s="850"/>
    </row>
    <row r="48" spans="1:13" ht="15" customHeight="1">
      <c r="A48" s="851"/>
      <c r="B48" s="852"/>
      <c r="C48" s="852"/>
      <c r="D48" s="852"/>
      <c r="E48" s="852"/>
      <c r="F48" s="852"/>
      <c r="G48" s="853"/>
    </row>
    <row r="49" spans="1:12" ht="15" customHeight="1">
      <c r="A49" s="854"/>
      <c r="B49" s="855"/>
      <c r="C49" s="855"/>
      <c r="D49" s="855"/>
      <c r="E49" s="855"/>
      <c r="F49" s="855"/>
      <c r="G49" s="856"/>
    </row>
    <row r="50" spans="1:12" ht="27" customHeight="1">
      <c r="A50" s="845" t="s">
        <v>634</v>
      </c>
      <c r="B50" s="846"/>
      <c r="C50" s="846"/>
      <c r="D50" s="846"/>
      <c r="E50" s="846"/>
      <c r="F50" s="846"/>
      <c r="G50" s="847"/>
    </row>
    <row r="51" spans="1:12" ht="15" customHeight="1">
      <c r="A51" s="848"/>
      <c r="B51" s="849"/>
      <c r="C51" s="849"/>
      <c r="D51" s="849"/>
      <c r="E51" s="849"/>
      <c r="F51" s="849"/>
      <c r="G51" s="850"/>
    </row>
    <row r="52" spans="1:12" ht="15" customHeight="1">
      <c r="A52" s="851"/>
      <c r="B52" s="852"/>
      <c r="C52" s="852"/>
      <c r="D52" s="852"/>
      <c r="E52" s="852"/>
      <c r="F52" s="852"/>
      <c r="G52" s="853"/>
    </row>
    <row r="53" spans="1:12" ht="15" customHeight="1">
      <c r="A53" s="854"/>
      <c r="B53" s="855"/>
      <c r="C53" s="855"/>
      <c r="D53" s="855"/>
      <c r="E53" s="855"/>
      <c r="F53" s="855"/>
      <c r="G53" s="856"/>
    </row>
    <row r="54" spans="1:12" ht="25.5" customHeight="1">
      <c r="A54" s="845" t="s">
        <v>635</v>
      </c>
      <c r="B54" s="846"/>
      <c r="C54" s="846"/>
      <c r="D54" s="846"/>
      <c r="E54" s="846"/>
      <c r="F54" s="846"/>
      <c r="G54" s="847"/>
    </row>
    <row r="55" spans="1:12" ht="15" customHeight="1">
      <c r="A55" s="848"/>
      <c r="B55" s="849"/>
      <c r="C55" s="849"/>
      <c r="D55" s="849"/>
      <c r="E55" s="849"/>
      <c r="F55" s="849"/>
      <c r="G55" s="850"/>
    </row>
    <row r="56" spans="1:12" ht="15" customHeight="1">
      <c r="A56" s="851"/>
      <c r="B56" s="852"/>
      <c r="C56" s="852"/>
      <c r="D56" s="852"/>
      <c r="E56" s="852"/>
      <c r="F56" s="852"/>
      <c r="G56" s="853"/>
    </row>
    <row r="57" spans="1:12" ht="15" customHeight="1">
      <c r="A57" s="854"/>
      <c r="B57" s="855"/>
      <c r="C57" s="855"/>
      <c r="D57" s="855"/>
      <c r="E57" s="855"/>
      <c r="F57" s="855"/>
      <c r="G57" s="856"/>
    </row>
    <row r="58" spans="1:12" ht="26.25" customHeight="1">
      <c r="A58" s="845" t="s">
        <v>629</v>
      </c>
      <c r="B58" s="846"/>
      <c r="C58" s="846"/>
      <c r="D58" s="846"/>
      <c r="E58" s="846"/>
      <c r="F58" s="846"/>
      <c r="G58" s="847"/>
      <c r="H58" s="348"/>
      <c r="K58" s="689"/>
      <c r="L58" s="689"/>
    </row>
    <row r="59" spans="1:12" ht="15" customHeight="1">
      <c r="A59" s="848"/>
      <c r="B59" s="849"/>
      <c r="C59" s="849"/>
      <c r="D59" s="849"/>
      <c r="E59" s="849"/>
      <c r="F59" s="849"/>
      <c r="G59" s="850"/>
      <c r="H59" s="348"/>
    </row>
    <row r="60" spans="1:12" ht="15" customHeight="1">
      <c r="A60" s="851"/>
      <c r="B60" s="852"/>
      <c r="C60" s="852"/>
      <c r="D60" s="852"/>
      <c r="E60" s="852"/>
      <c r="F60" s="852"/>
      <c r="G60" s="853"/>
      <c r="H60" s="348"/>
    </row>
    <row r="61" spans="1:12" ht="15" customHeight="1">
      <c r="A61" s="854"/>
      <c r="B61" s="855"/>
      <c r="C61" s="855"/>
      <c r="D61" s="855"/>
      <c r="E61" s="855"/>
      <c r="F61" s="855"/>
      <c r="G61" s="856"/>
      <c r="H61" s="348"/>
    </row>
    <row r="62" spans="1:12" ht="25.5" customHeight="1">
      <c r="A62" s="845" t="s">
        <v>630</v>
      </c>
      <c r="B62" s="846"/>
      <c r="C62" s="846"/>
      <c r="D62" s="846"/>
      <c r="E62" s="846"/>
      <c r="F62" s="846"/>
      <c r="G62" s="847"/>
      <c r="H62" s="348"/>
    </row>
    <row r="63" spans="1:12" ht="15" customHeight="1">
      <c r="A63" s="848"/>
      <c r="B63" s="849"/>
      <c r="C63" s="849"/>
      <c r="D63" s="849"/>
      <c r="E63" s="849"/>
      <c r="F63" s="849"/>
      <c r="G63" s="850"/>
      <c r="H63" s="348"/>
    </row>
    <row r="64" spans="1:12" ht="15" customHeight="1">
      <c r="A64" s="851"/>
      <c r="B64" s="852"/>
      <c r="C64" s="852"/>
      <c r="D64" s="852"/>
      <c r="E64" s="852"/>
      <c r="F64" s="852"/>
      <c r="G64" s="853"/>
      <c r="H64" s="348"/>
    </row>
    <row r="65" spans="1:7" ht="15" customHeight="1">
      <c r="A65" s="854"/>
      <c r="B65" s="855"/>
      <c r="C65" s="855"/>
      <c r="D65" s="855"/>
      <c r="E65" s="855"/>
      <c r="F65" s="855"/>
      <c r="G65" s="856"/>
    </row>
    <row r="66" spans="1:7" ht="27" customHeight="1">
      <c r="A66" s="861" t="s">
        <v>631</v>
      </c>
      <c r="B66" s="862"/>
      <c r="C66" s="862"/>
      <c r="D66" s="862"/>
      <c r="E66" s="862"/>
      <c r="F66" s="862"/>
      <c r="G66" s="863"/>
    </row>
    <row r="67" spans="1:7" ht="15" customHeight="1">
      <c r="A67" s="848"/>
      <c r="B67" s="849"/>
      <c r="C67" s="849"/>
      <c r="D67" s="849"/>
      <c r="E67" s="849"/>
      <c r="F67" s="849"/>
      <c r="G67" s="850"/>
    </row>
    <row r="68" spans="1:7" ht="15" customHeight="1">
      <c r="A68" s="851"/>
      <c r="B68" s="852"/>
      <c r="C68" s="852"/>
      <c r="D68" s="852"/>
      <c r="E68" s="852"/>
      <c r="F68" s="852"/>
      <c r="G68" s="853"/>
    </row>
    <row r="69" spans="1:7" ht="15" customHeight="1">
      <c r="A69" s="854"/>
      <c r="B69" s="855"/>
      <c r="C69" s="855"/>
      <c r="D69" s="855"/>
      <c r="E69" s="855"/>
      <c r="F69" s="855"/>
      <c r="G69" s="856"/>
    </row>
    <row r="70" spans="1:7" ht="25.5" customHeight="1">
      <c r="A70" s="845" t="s">
        <v>632</v>
      </c>
      <c r="B70" s="846"/>
      <c r="C70" s="846"/>
      <c r="D70" s="846"/>
      <c r="E70" s="846"/>
      <c r="F70" s="846"/>
      <c r="G70" s="847"/>
    </row>
    <row r="71" spans="1:7" ht="15" customHeight="1">
      <c r="A71" s="848"/>
      <c r="B71" s="849"/>
      <c r="C71" s="849"/>
      <c r="D71" s="849"/>
      <c r="E71" s="849"/>
      <c r="F71" s="849"/>
      <c r="G71" s="850"/>
    </row>
    <row r="72" spans="1:7" ht="15.75" customHeight="1">
      <c r="A72" s="851"/>
      <c r="B72" s="852"/>
      <c r="C72" s="852"/>
      <c r="D72" s="852"/>
      <c r="E72" s="852"/>
      <c r="F72" s="852"/>
      <c r="G72" s="853"/>
    </row>
    <row r="73" spans="1:7" ht="15.75" customHeight="1">
      <c r="A73" s="854"/>
      <c r="B73" s="855"/>
      <c r="C73" s="855"/>
      <c r="D73" s="855"/>
      <c r="E73" s="855"/>
      <c r="F73" s="855"/>
      <c r="G73" s="856"/>
    </row>
    <row r="74" spans="1:7" ht="12.75">
      <c r="A74" s="845" t="s">
        <v>713</v>
      </c>
      <c r="B74" s="846"/>
      <c r="C74" s="846"/>
      <c r="D74" s="846"/>
      <c r="E74" s="846"/>
      <c r="F74" s="846"/>
      <c r="G74" s="847"/>
    </row>
    <row r="75" spans="1:7" ht="15" customHeight="1">
      <c r="A75" s="848"/>
      <c r="B75" s="849"/>
      <c r="C75" s="849"/>
      <c r="D75" s="849"/>
      <c r="E75" s="849"/>
      <c r="F75" s="849"/>
      <c r="G75" s="850"/>
    </row>
    <row r="76" spans="1:7" ht="15.75" customHeight="1">
      <c r="A76" s="851"/>
      <c r="B76" s="852"/>
      <c r="C76" s="852"/>
      <c r="D76" s="852"/>
      <c r="E76" s="852"/>
      <c r="F76" s="852"/>
      <c r="G76" s="853"/>
    </row>
    <row r="77" spans="1:7" ht="15.75" customHeight="1">
      <c r="A77" s="854"/>
      <c r="B77" s="855"/>
      <c r="C77" s="855"/>
      <c r="D77" s="855"/>
      <c r="E77" s="855"/>
      <c r="F77" s="855"/>
      <c r="G77" s="856"/>
    </row>
    <row r="78" spans="1:7" ht="15.75" customHeight="1">
      <c r="A78" s="889" t="s">
        <v>563</v>
      </c>
      <c r="B78" s="890"/>
      <c r="C78" s="890"/>
      <c r="D78" s="890"/>
      <c r="E78" s="890"/>
      <c r="F78" s="890"/>
      <c r="G78" s="891"/>
    </row>
    <row r="79" spans="1:7" ht="28.5" customHeight="1">
      <c r="A79" s="767" t="s">
        <v>558</v>
      </c>
      <c r="B79" s="795" t="s">
        <v>554</v>
      </c>
      <c r="C79" s="795" t="s">
        <v>555</v>
      </c>
      <c r="D79" s="795" t="s">
        <v>556</v>
      </c>
      <c r="E79" s="795" t="s">
        <v>557</v>
      </c>
      <c r="F79" s="887" t="s">
        <v>626</v>
      </c>
      <c r="G79" s="888"/>
    </row>
    <row r="80" spans="1:7" ht="15" customHeight="1">
      <c r="A80" s="794"/>
      <c r="B80" s="690"/>
      <c r="C80" s="690"/>
      <c r="D80" s="690"/>
      <c r="E80" s="690"/>
      <c r="F80" s="892"/>
      <c r="G80" s="893"/>
    </row>
    <row r="81" spans="1:7" ht="15" customHeight="1">
      <c r="A81" s="794"/>
      <c r="B81" s="690"/>
      <c r="C81" s="690"/>
      <c r="D81" s="690"/>
      <c r="E81" s="690"/>
      <c r="F81" s="892"/>
      <c r="G81" s="893"/>
    </row>
    <row r="82" spans="1:7" ht="15" customHeight="1">
      <c r="A82" s="688"/>
      <c r="B82" s="690"/>
      <c r="C82" s="690"/>
      <c r="D82" s="690"/>
      <c r="E82" s="690"/>
      <c r="F82" s="886"/>
      <c r="G82" s="886"/>
    </row>
    <row r="83" spans="1:7" ht="15" customHeight="1">
      <c r="A83" s="748"/>
      <c r="B83" s="690"/>
      <c r="C83" s="690"/>
      <c r="D83" s="690"/>
      <c r="E83" s="690"/>
      <c r="F83" s="886"/>
      <c r="G83" s="886"/>
    </row>
    <row r="84" spans="1:7" ht="15" customHeight="1">
      <c r="A84" s="688"/>
      <c r="B84" s="690"/>
      <c r="C84" s="690"/>
      <c r="D84" s="690"/>
      <c r="E84" s="690"/>
      <c r="F84" s="886"/>
      <c r="G84" s="886"/>
    </row>
    <row r="85" spans="1:7" ht="15" customHeight="1">
      <c r="A85" s="748"/>
      <c r="B85" s="690"/>
      <c r="C85" s="690"/>
      <c r="D85" s="690"/>
      <c r="E85" s="690"/>
      <c r="F85" s="886"/>
      <c r="G85" s="886"/>
    </row>
    <row r="86" spans="1:7" ht="15" customHeight="1">
      <c r="A86" s="748"/>
      <c r="B86" s="690"/>
      <c r="C86" s="690"/>
      <c r="D86" s="690"/>
      <c r="E86" s="690"/>
      <c r="F86" s="886"/>
      <c r="G86" s="886"/>
    </row>
    <row r="87" spans="1:7" ht="15" customHeight="1">
      <c r="A87" s="688"/>
      <c r="B87" s="690"/>
      <c r="C87" s="690"/>
      <c r="D87" s="690"/>
      <c r="E87" s="690"/>
      <c r="F87" s="886"/>
      <c r="G87" s="886"/>
    </row>
    <row r="88" spans="1:7" ht="15.75" customHeight="1">
      <c r="A88" s="873" t="s">
        <v>260</v>
      </c>
      <c r="B88" s="874"/>
      <c r="C88" s="874"/>
      <c r="D88" s="874"/>
      <c r="E88" s="874"/>
      <c r="F88" s="874"/>
      <c r="G88" s="874"/>
    </row>
    <row r="89" spans="1:7" ht="15.75" customHeight="1">
      <c r="A89" s="392" t="s">
        <v>708</v>
      </c>
      <c r="B89" s="884" t="s">
        <v>709</v>
      </c>
      <c r="C89" s="884"/>
      <c r="D89" s="884"/>
      <c r="E89" s="884"/>
      <c r="F89" s="884"/>
      <c r="G89" s="885"/>
    </row>
    <row r="90" spans="1:7" ht="15" customHeight="1">
      <c r="A90" s="41"/>
      <c r="B90" s="875"/>
      <c r="C90" s="876"/>
      <c r="D90" s="876"/>
      <c r="E90" s="876"/>
      <c r="F90" s="876"/>
      <c r="G90" s="877"/>
    </row>
    <row r="91" spans="1:7" ht="15" customHeight="1">
      <c r="A91" s="42"/>
      <c r="B91" s="878"/>
      <c r="C91" s="879"/>
      <c r="D91" s="879"/>
      <c r="E91" s="879"/>
      <c r="F91" s="879"/>
      <c r="G91" s="880"/>
    </row>
    <row r="92" spans="1:7" ht="15" customHeight="1">
      <c r="A92" s="43"/>
      <c r="B92" s="881"/>
      <c r="C92" s="882"/>
      <c r="D92" s="882"/>
      <c r="E92" s="882"/>
      <c r="F92" s="882"/>
      <c r="G92" s="883"/>
    </row>
    <row r="93" spans="1:7" ht="15.75" customHeight="1">
      <c r="A93" s="870" t="s">
        <v>399</v>
      </c>
      <c r="B93" s="871"/>
      <c r="C93" s="871"/>
      <c r="D93" s="871"/>
      <c r="E93" s="871"/>
      <c r="F93" s="871"/>
      <c r="G93" s="872"/>
    </row>
    <row r="94" spans="1:7" ht="15.75" customHeight="1">
      <c r="A94" s="867"/>
      <c r="B94" s="868"/>
      <c r="C94" s="868"/>
      <c r="D94" s="868"/>
      <c r="E94" s="868"/>
      <c r="F94" s="868"/>
      <c r="G94" s="869"/>
    </row>
    <row r="95" spans="1:7" ht="15.75" customHeight="1">
      <c r="A95" s="851"/>
      <c r="B95" s="852"/>
      <c r="C95" s="852"/>
      <c r="D95" s="852"/>
      <c r="E95" s="852"/>
      <c r="F95" s="852"/>
      <c r="G95" s="853"/>
    </row>
    <row r="96" spans="1:7" ht="15.75" customHeight="1">
      <c r="A96" s="854"/>
      <c r="B96" s="855"/>
      <c r="C96" s="855"/>
      <c r="D96" s="855"/>
      <c r="E96" s="855"/>
      <c r="F96" s="855"/>
      <c r="G96" s="856"/>
    </row>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sheetData>
  <sheetProtection algorithmName="SHA-512" hashValue="XQzPhHHvCKH6BdNB3IaLdMiGzdKKibwqF4zLWJdKnj8pRRSx3O6tV351lNjT6i58tOZseUwcu6i6IhE27OKBHw==" saltValue="wETBOh7sQ3coiEWnN9cQLQ==" spinCount="100000" sheet="1" objects="1" scenarios="1"/>
  <mergeCells count="36">
    <mergeCell ref="F85:G85"/>
    <mergeCell ref="F86:G86"/>
    <mergeCell ref="F87:G87"/>
    <mergeCell ref="F79:G79"/>
    <mergeCell ref="A78:G78"/>
    <mergeCell ref="F80:G80"/>
    <mergeCell ref="F81:G81"/>
    <mergeCell ref="F82:G82"/>
    <mergeCell ref="F83:G83"/>
    <mergeCell ref="F84:G84"/>
    <mergeCell ref="A94:G96"/>
    <mergeCell ref="A93:G93"/>
    <mergeCell ref="A88:G88"/>
    <mergeCell ref="B90:G90"/>
    <mergeCell ref="B91:G91"/>
    <mergeCell ref="B92:G92"/>
    <mergeCell ref="B89:G89"/>
    <mergeCell ref="H44:K44"/>
    <mergeCell ref="A46:G46"/>
    <mergeCell ref="A50:G50"/>
    <mergeCell ref="A47:G49"/>
    <mergeCell ref="A58:G58"/>
    <mergeCell ref="A54:G54"/>
    <mergeCell ref="A51:G53"/>
    <mergeCell ref="A55:G57"/>
    <mergeCell ref="A74:G74"/>
    <mergeCell ref="A75:G77"/>
    <mergeCell ref="B23:G23"/>
    <mergeCell ref="B44:G44"/>
    <mergeCell ref="A70:G70"/>
    <mergeCell ref="A71:G73"/>
    <mergeCell ref="A67:G69"/>
    <mergeCell ref="A62:G62"/>
    <mergeCell ref="A66:G66"/>
    <mergeCell ref="A59:G61"/>
    <mergeCell ref="A63:G65"/>
  </mergeCells>
  <conditionalFormatting sqref="B7:G7 B17:G17 B28:K28 B38:K38">
    <cfRule type="expression" dxfId="87" priority="53" stopIfTrue="1">
      <formula>B7=""</formula>
    </cfRule>
  </conditionalFormatting>
  <conditionalFormatting sqref="B8:G8 B18:G18 B29:K29 B39:K39">
    <cfRule type="cellIs" dxfId="86" priority="179" operator="equal">
      <formula>"No"</formula>
    </cfRule>
    <cfRule type="cellIs" dxfId="85" priority="180" operator="equal">
      <formula>"Yes"</formula>
    </cfRule>
  </conditionalFormatting>
  <dataValidations count="1">
    <dataValidation type="list" allowBlank="1" showInputMessage="1" showErrorMessage="1" sqref="B29:M29 B8:G8 B18:G18 B39:M39">
      <formula1>risk</formula1>
    </dataValidation>
  </dataValidations>
  <hyperlinks>
    <hyperlink ref="C1" r:id="rId1"/>
  </hyperlinks>
  <pageMargins left="0.25" right="0.25" top="0.5" bottom="0.5" header="0" footer="0"/>
  <pageSetup scale="92" fitToHeight="0" orientation="landscape" r:id="rId2"/>
  <rowBreaks count="1" manualBreakCount="1">
    <brk id="33" max="16383" man="1"/>
  </rowBreaks>
  <drawing r:id="rId3"/>
  <legacyDrawing r:id="rId4"/>
  <extLst>
    <ext xmlns:x14="http://schemas.microsoft.com/office/spreadsheetml/2009/9/main" uri="{78C0D931-6437-407d-A8EE-F0AAD7539E65}">
      <x14:conditionalFormattings>
        <x14:conditionalFormatting xmlns:xm="http://schemas.microsoft.com/office/excel/2006/main">
          <x14:cfRule type="expression" priority="54" id="{1CE85B1D-9295-49CE-857C-11F1A503C2BB}">
            <xm:f>B7&gt;=lists!$A$8</xm:f>
            <x14:dxf>
              <font>
                <b/>
                <i val="0"/>
              </font>
              <fill>
                <patternFill>
                  <bgColor rgb="FFFF6464"/>
                </patternFill>
              </fill>
            </x14:dxf>
          </x14:cfRule>
          <x14:cfRule type="expression" priority="55" id="{4198BFA3-9FC8-4A72-8972-D7D5C0D95963}">
            <xm:f>B7&gt;=lists!$A$7</xm:f>
            <x14:dxf>
              <font>
                <b/>
                <i val="0"/>
              </font>
              <fill>
                <patternFill>
                  <bgColor theme="9" tint="0.39994506668294322"/>
                </patternFill>
              </fill>
            </x14:dxf>
          </x14:cfRule>
          <x14:cfRule type="expression" priority="56" id="{11D18FEE-49E2-4F3E-9210-9DC6D1BCFB64}">
            <xm:f>B7&gt;=lists!$A$6</xm:f>
            <x14:dxf>
              <font>
                <b/>
                <i val="0"/>
              </font>
              <fill>
                <patternFill>
                  <bgColor rgb="FFFFFF99"/>
                </patternFill>
              </fill>
            </x14:dxf>
          </x14:cfRule>
          <xm:sqref>B7:G7 B17:G17 B28:K28 B38:K38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lists!$C$2:$C$13</xm:f>
          </x14:formula1>
          <xm:sqref>A90:A92</xm:sqref>
        </x14:dataValidation>
        <x14:dataValidation type="list" allowBlank="1" showInputMessage="1" showErrorMessage="1">
          <x14:formula1>
            <xm:f>lists!$C$31:$C$35</xm:f>
          </x14:formula1>
          <xm:sqref>B80:C87</xm:sqref>
        </x14:dataValidation>
        <x14:dataValidation type="list" allowBlank="1" showInputMessage="1" showErrorMessage="1">
          <x14:formula1>
            <xm:f>lists!$E$31:$E$35</xm:f>
          </x14:formula1>
          <xm:sqref>E80:E87</xm:sqref>
        </x14:dataValidation>
        <x14:dataValidation type="list" allowBlank="1" showInputMessage="1" showErrorMessage="1">
          <x14:formula1>
            <xm:f>lists!$D$31:$D$34</xm:f>
          </x14:formula1>
          <xm:sqref>D80:D87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00000"/>
    <pageSetUpPr fitToPage="1"/>
  </sheetPr>
  <dimension ref="A1:K138"/>
  <sheetViews>
    <sheetView showGridLines="0" zoomScale="90" zoomScaleNormal="90" workbookViewId="0">
      <selection activeCell="A68" sqref="A68:E70"/>
    </sheetView>
  </sheetViews>
  <sheetFormatPr defaultColWidth="14.42578125" defaultRowHeight="15" customHeight="1"/>
  <cols>
    <col min="1" max="1" width="30.7109375" style="55" customWidth="1"/>
    <col min="2" max="5" width="22.7109375" style="55" customWidth="1"/>
    <col min="6" max="6" width="25.5703125" style="55" customWidth="1"/>
    <col min="7" max="7" width="21.7109375" style="55" customWidth="1"/>
    <col min="8" max="8" width="22.28515625" style="55" customWidth="1"/>
    <col min="9" max="9" width="23" style="55" customWidth="1"/>
    <col min="10" max="16384" width="14.42578125" style="55"/>
  </cols>
  <sheetData>
    <row r="1" spans="1:5" ht="20.100000000000001" customHeight="1">
      <c r="A1" s="346" t="s">
        <v>453</v>
      </c>
      <c r="B1" s="347"/>
      <c r="C1" s="398" t="s">
        <v>253</v>
      </c>
      <c r="D1" s="194"/>
      <c r="E1" s="194"/>
    </row>
    <row r="2" spans="1:5" ht="20.100000000000001" customHeight="1">
      <c r="A2" s="399" t="s">
        <v>47</v>
      </c>
      <c r="B2" s="351"/>
      <c r="C2" s="400"/>
      <c r="D2" s="400"/>
      <c r="E2" s="401"/>
    </row>
    <row r="3" spans="1:5" ht="15" customHeight="1">
      <c r="A3" s="402" t="s">
        <v>48</v>
      </c>
      <c r="B3" s="403"/>
      <c r="C3" s="403"/>
      <c r="D3" s="403"/>
      <c r="E3" s="404"/>
    </row>
    <row r="4" spans="1:5" ht="15" customHeight="1">
      <c r="A4" s="405"/>
      <c r="B4" s="406" t="s">
        <v>50</v>
      </c>
      <c r="C4" s="406" t="s">
        <v>51</v>
      </c>
      <c r="D4" s="407" t="s">
        <v>553</v>
      </c>
      <c r="E4" s="408" t="s">
        <v>281</v>
      </c>
    </row>
    <row r="5" spans="1:5" ht="15" customHeight="1">
      <c r="A5" s="409" t="s">
        <v>13</v>
      </c>
      <c r="B5" s="31"/>
      <c r="C5" s="31"/>
      <c r="D5" s="31"/>
      <c r="E5" s="44"/>
    </row>
    <row r="6" spans="1:5" ht="15" customHeight="1">
      <c r="A6" s="410" t="s">
        <v>12</v>
      </c>
      <c r="B6" s="411">
        <v>0.1</v>
      </c>
      <c r="C6" s="411">
        <v>0.67</v>
      </c>
      <c r="D6" s="411">
        <v>0.34</v>
      </c>
      <c r="E6" s="412">
        <v>0.51</v>
      </c>
    </row>
    <row r="7" spans="1:5" ht="15" customHeight="1">
      <c r="A7" s="363" t="s">
        <v>364</v>
      </c>
      <c r="B7" s="364" t="str">
        <f t="shared" ref="B7:E7" si="0">IF(OR(B5="",B6=""),"",(IFERROR((B5/B6),"")))</f>
        <v/>
      </c>
      <c r="C7" s="364" t="str">
        <f t="shared" si="0"/>
        <v/>
      </c>
      <c r="D7" s="364" t="str">
        <f t="shared" si="0"/>
        <v/>
      </c>
      <c r="E7" s="364" t="str">
        <f t="shared" si="0"/>
        <v/>
      </c>
    </row>
    <row r="8" spans="1:5" ht="15" customHeight="1">
      <c r="A8" s="409" t="s">
        <v>30</v>
      </c>
      <c r="B8" s="39"/>
      <c r="C8" s="39"/>
      <c r="D8" s="39"/>
      <c r="E8" s="39"/>
    </row>
    <row r="9" spans="1:5" ht="15" customHeight="1">
      <c r="A9" s="413" t="s">
        <v>43</v>
      </c>
      <c r="B9" s="48"/>
      <c r="C9" s="48"/>
      <c r="D9" s="48"/>
      <c r="E9" s="49"/>
    </row>
    <row r="10" spans="1:5" ht="15" customHeight="1">
      <c r="A10" s="402" t="s">
        <v>53</v>
      </c>
      <c r="B10" s="416"/>
      <c r="C10" s="416"/>
      <c r="D10" s="416"/>
      <c r="E10" s="417"/>
    </row>
    <row r="11" spans="1:5" ht="15" customHeight="1">
      <c r="A11" s="418"/>
      <c r="B11" s="419" t="s">
        <v>50</v>
      </c>
      <c r="C11" s="419" t="s">
        <v>51</v>
      </c>
      <c r="D11" s="420" t="s">
        <v>553</v>
      </c>
      <c r="E11" s="421" t="s">
        <v>281</v>
      </c>
    </row>
    <row r="12" spans="1:5" ht="15" customHeight="1">
      <c r="A12" s="409" t="s">
        <v>13</v>
      </c>
      <c r="B12" s="31"/>
      <c r="C12" s="31"/>
      <c r="D12" s="31"/>
      <c r="E12" s="44"/>
    </row>
    <row r="13" spans="1:5" ht="15" customHeight="1">
      <c r="A13" s="410" t="s">
        <v>12</v>
      </c>
      <c r="B13" s="411">
        <v>0.31</v>
      </c>
      <c r="C13" s="411">
        <v>2.61</v>
      </c>
      <c r="D13" s="411">
        <v>1.45</v>
      </c>
      <c r="E13" s="412">
        <v>1.72</v>
      </c>
    </row>
    <row r="14" spans="1:5" ht="15" customHeight="1">
      <c r="A14" s="363" t="s">
        <v>364</v>
      </c>
      <c r="B14" s="364" t="str">
        <f t="shared" ref="B14:E14" si="1">IF(OR(B12="",B13=""),"",(IFERROR((B12/B13),"")))</f>
        <v/>
      </c>
      <c r="C14" s="364" t="str">
        <f t="shared" si="1"/>
        <v/>
      </c>
      <c r="D14" s="364" t="str">
        <f t="shared" si="1"/>
        <v/>
      </c>
      <c r="E14" s="364" t="str">
        <f t="shared" si="1"/>
        <v/>
      </c>
    </row>
    <row r="15" spans="1:5" ht="15" customHeight="1">
      <c r="A15" s="409" t="s">
        <v>30</v>
      </c>
      <c r="B15" s="39"/>
      <c r="C15" s="39"/>
      <c r="D15" s="39"/>
      <c r="E15" s="39"/>
    </row>
    <row r="16" spans="1:5" ht="15" customHeight="1">
      <c r="A16" s="413" t="s">
        <v>43</v>
      </c>
      <c r="B16" s="48"/>
      <c r="C16" s="48"/>
      <c r="D16" s="48"/>
      <c r="E16" s="49"/>
    </row>
    <row r="17" spans="1:11" ht="15" customHeight="1">
      <c r="A17" s="413" t="s">
        <v>54</v>
      </c>
      <c r="B17" s="921"/>
      <c r="C17" s="922"/>
      <c r="D17" s="922"/>
      <c r="E17" s="923"/>
    </row>
    <row r="18" spans="1:11" ht="15" customHeight="1">
      <c r="A18" s="355" t="s">
        <v>58</v>
      </c>
      <c r="B18" s="366"/>
      <c r="C18" s="366"/>
      <c r="D18" s="366"/>
      <c r="E18" s="367"/>
    </row>
    <row r="19" spans="1:11" ht="15" customHeight="1">
      <c r="A19" s="422"/>
      <c r="B19" s="420" t="s">
        <v>56</v>
      </c>
      <c r="C19" s="420" t="s">
        <v>57</v>
      </c>
      <c r="D19" s="420" t="s">
        <v>279</v>
      </c>
      <c r="E19" s="269"/>
      <c r="J19" s="370"/>
      <c r="K19" s="371"/>
    </row>
    <row r="20" spans="1:11" ht="15" customHeight="1">
      <c r="A20" s="423" t="s">
        <v>13</v>
      </c>
      <c r="B20" s="34"/>
      <c r="C20" s="34"/>
      <c r="D20" s="34"/>
      <c r="E20" s="270"/>
      <c r="J20" s="372"/>
      <c r="K20" s="372"/>
    </row>
    <row r="21" spans="1:11" ht="15" customHeight="1">
      <c r="A21" s="413" t="s">
        <v>12</v>
      </c>
      <c r="B21" s="414">
        <v>0.31</v>
      </c>
      <c r="C21" s="414">
        <v>0.15</v>
      </c>
      <c r="D21" s="414">
        <v>0.09</v>
      </c>
      <c r="E21" s="415"/>
      <c r="J21" s="376"/>
      <c r="K21" s="376"/>
    </row>
    <row r="22" spans="1:11" ht="15" customHeight="1">
      <c r="A22" s="363" t="s">
        <v>364</v>
      </c>
      <c r="B22" s="424" t="str">
        <f t="shared" ref="B22:E22" si="2">IF(OR(B20="",B21=""),"",(IFERROR((B20/B21),"")))</f>
        <v/>
      </c>
      <c r="C22" s="424" t="str">
        <f t="shared" si="2"/>
        <v/>
      </c>
      <c r="D22" s="424" t="str">
        <f t="shared" si="2"/>
        <v/>
      </c>
      <c r="E22" s="424" t="str">
        <f t="shared" si="2"/>
        <v/>
      </c>
      <c r="J22" s="379"/>
      <c r="K22" s="379"/>
    </row>
    <row r="23" spans="1:11" ht="15" customHeight="1">
      <c r="A23" s="423" t="s">
        <v>30</v>
      </c>
      <c r="B23" s="39"/>
      <c r="C23" s="39"/>
      <c r="D23" s="39"/>
      <c r="E23" s="39"/>
      <c r="J23" s="382"/>
      <c r="K23" s="382"/>
    </row>
    <row r="24" spans="1:11" ht="15" customHeight="1">
      <c r="A24" s="413" t="s">
        <v>43</v>
      </c>
      <c r="B24" s="48"/>
      <c r="C24" s="48"/>
      <c r="D24" s="48"/>
      <c r="E24" s="49"/>
      <c r="J24" s="383"/>
      <c r="K24" s="383"/>
    </row>
    <row r="25" spans="1:11" ht="15" customHeight="1">
      <c r="A25" s="355" t="s">
        <v>55</v>
      </c>
      <c r="B25" s="366"/>
      <c r="C25" s="366"/>
      <c r="D25" s="366"/>
      <c r="E25" s="367"/>
      <c r="J25" s="383"/>
      <c r="K25" s="383"/>
    </row>
    <row r="26" spans="1:11" ht="15" customHeight="1">
      <c r="A26" s="422"/>
      <c r="B26" s="420" t="s">
        <v>56</v>
      </c>
      <c r="C26" s="420" t="s">
        <v>57</v>
      </c>
      <c r="D26" s="420" t="s">
        <v>279</v>
      </c>
      <c r="E26" s="49"/>
      <c r="J26" s="383"/>
      <c r="K26" s="383"/>
    </row>
    <row r="27" spans="1:11" ht="15" customHeight="1">
      <c r="A27" s="423" t="s">
        <v>13</v>
      </c>
      <c r="B27" s="34"/>
      <c r="C27" s="34"/>
      <c r="D27" s="34"/>
      <c r="E27" s="270"/>
      <c r="J27" s="383"/>
      <c r="K27" s="383"/>
    </row>
    <row r="28" spans="1:11" ht="15" customHeight="1">
      <c r="A28" s="413" t="s">
        <v>12</v>
      </c>
      <c r="B28" s="414">
        <v>1.1299999999999999</v>
      </c>
      <c r="C28" s="414">
        <v>0.44</v>
      </c>
      <c r="D28" s="414">
        <v>0.33</v>
      </c>
      <c r="E28" s="415"/>
      <c r="J28" s="387"/>
      <c r="K28" s="387"/>
    </row>
    <row r="29" spans="1:11" ht="15" customHeight="1">
      <c r="A29" s="363" t="s">
        <v>364</v>
      </c>
      <c r="B29" s="424" t="str">
        <f t="shared" ref="B29:E29" si="3">IF(OR(B27="",B28=""),"",(IFERROR((B27/B28),"")))</f>
        <v/>
      </c>
      <c r="C29" s="424" t="str">
        <f t="shared" si="3"/>
        <v/>
      </c>
      <c r="D29" s="424" t="str">
        <f t="shared" si="3"/>
        <v/>
      </c>
      <c r="E29" s="424" t="str">
        <f t="shared" si="3"/>
        <v/>
      </c>
      <c r="J29" s="370"/>
      <c r="K29" s="371"/>
    </row>
    <row r="30" spans="1:11" ht="15" customHeight="1">
      <c r="A30" s="423" t="s">
        <v>30</v>
      </c>
      <c r="B30" s="39"/>
      <c r="C30" s="39"/>
      <c r="D30" s="39"/>
      <c r="E30" s="39"/>
      <c r="J30" s="372"/>
      <c r="K30" s="372"/>
    </row>
    <row r="31" spans="1:11" ht="15" customHeight="1">
      <c r="A31" s="413" t="s">
        <v>43</v>
      </c>
      <c r="B31" s="48"/>
      <c r="C31" s="48"/>
      <c r="D31" s="48"/>
      <c r="E31" s="49"/>
      <c r="J31" s="389"/>
      <c r="K31" s="389"/>
    </row>
    <row r="32" spans="1:11" ht="15" customHeight="1">
      <c r="A32" s="413" t="s">
        <v>59</v>
      </c>
      <c r="B32" s="921"/>
      <c r="C32" s="922"/>
      <c r="D32" s="922"/>
      <c r="E32" s="923"/>
      <c r="J32" s="379" t="str">
        <f t="shared" ref="J32:K32" si="4">IF(OR(J30="",J31=""),"",(IFERROR((J30/J31)-1,"")))</f>
        <v/>
      </c>
      <c r="K32" s="379" t="str">
        <f t="shared" si="4"/>
        <v/>
      </c>
    </row>
    <row r="33" spans="1:11" ht="15" customHeight="1" thickBot="1">
      <c r="A33" s="402" t="s">
        <v>49</v>
      </c>
      <c r="B33" s="416"/>
      <c r="C33" s="416"/>
      <c r="D33" s="416"/>
      <c r="E33" s="417"/>
      <c r="F33" s="382"/>
      <c r="G33" s="382"/>
      <c r="H33" s="382"/>
      <c r="I33" s="382"/>
      <c r="J33" s="382"/>
      <c r="K33" s="382"/>
    </row>
    <row r="34" spans="1:11" ht="25.5">
      <c r="A34" s="418"/>
      <c r="B34" s="425" t="s">
        <v>282</v>
      </c>
      <c r="C34" s="425" t="s">
        <v>283</v>
      </c>
      <c r="D34" s="425" t="s">
        <v>284</v>
      </c>
      <c r="E34" s="426" t="s">
        <v>285</v>
      </c>
      <c r="F34" s="393"/>
      <c r="G34" s="394"/>
      <c r="H34" s="394"/>
      <c r="I34" s="395"/>
      <c r="J34" s="383"/>
      <c r="K34" s="383"/>
    </row>
    <row r="35" spans="1:11" ht="15" customHeight="1">
      <c r="A35" s="409" t="s">
        <v>13</v>
      </c>
      <c r="B35" s="31"/>
      <c r="C35" s="31"/>
      <c r="D35" s="31"/>
      <c r="E35" s="71"/>
      <c r="F35" s="231"/>
      <c r="G35" s="34"/>
      <c r="H35" s="34"/>
      <c r="I35" s="232"/>
      <c r="J35" s="383"/>
      <c r="K35" s="383"/>
    </row>
    <row r="36" spans="1:11" ht="15" customHeight="1">
      <c r="A36" s="410" t="s">
        <v>12</v>
      </c>
      <c r="B36" s="411">
        <v>36.03</v>
      </c>
      <c r="C36" s="411">
        <v>9.92</v>
      </c>
      <c r="D36" s="411">
        <v>4.49</v>
      </c>
      <c r="E36" s="427">
        <v>2.5299999999999998</v>
      </c>
      <c r="F36" s="233"/>
      <c r="G36" s="35"/>
      <c r="H36" s="35"/>
      <c r="I36" s="234"/>
      <c r="J36" s="383"/>
      <c r="K36" s="383"/>
    </row>
    <row r="37" spans="1:11" ht="15" customHeight="1">
      <c r="A37" s="363" t="s">
        <v>364</v>
      </c>
      <c r="B37" s="364" t="str">
        <f t="shared" ref="B37:I37" si="5">IF(OR(B35="",B36=""),"",(IFERROR((B35/B36),"")))</f>
        <v/>
      </c>
      <c r="C37" s="364" t="str">
        <f t="shared" si="5"/>
        <v/>
      </c>
      <c r="D37" s="364" t="str">
        <f t="shared" si="5"/>
        <v/>
      </c>
      <c r="E37" s="377" t="str">
        <f t="shared" si="5"/>
        <v/>
      </c>
      <c r="F37" s="687" t="str">
        <f>IF(OR(F35="",F36=""),"",(IFERROR((F35/F36),"")))</f>
        <v/>
      </c>
      <c r="G37" s="364" t="str">
        <f t="shared" si="5"/>
        <v/>
      </c>
      <c r="H37" s="364" t="str">
        <f t="shared" si="5"/>
        <v/>
      </c>
      <c r="I37" s="378" t="str">
        <f t="shared" si="5"/>
        <v/>
      </c>
      <c r="J37" s="383"/>
      <c r="K37" s="383"/>
    </row>
    <row r="38" spans="1:11" ht="15" customHeight="1">
      <c r="A38" s="409" t="s">
        <v>30</v>
      </c>
      <c r="B38" s="39"/>
      <c r="C38" s="39"/>
      <c r="D38" s="39"/>
      <c r="E38" s="228"/>
      <c r="F38" s="235"/>
      <c r="G38" s="39"/>
      <c r="H38" s="39"/>
      <c r="I38" s="236"/>
      <c r="J38" s="390"/>
      <c r="K38" s="391"/>
    </row>
    <row r="39" spans="1:11" ht="15" customHeight="1">
      <c r="A39" s="413" t="s">
        <v>43</v>
      </c>
      <c r="B39" s="48"/>
      <c r="C39" s="48"/>
      <c r="D39" s="48"/>
      <c r="E39" s="243"/>
      <c r="F39" s="245"/>
      <c r="G39" s="209"/>
      <c r="H39" s="209"/>
      <c r="I39" s="246"/>
    </row>
    <row r="40" spans="1:11" ht="15" customHeight="1">
      <c r="A40" s="402" t="s">
        <v>254</v>
      </c>
      <c r="B40" s="416"/>
      <c r="C40" s="416"/>
      <c r="D40" s="416"/>
      <c r="E40" s="416"/>
      <c r="F40" s="900"/>
      <c r="G40" s="901"/>
      <c r="H40" s="901"/>
      <c r="I40" s="902"/>
    </row>
    <row r="41" spans="1:11" ht="15" customHeight="1">
      <c r="A41" s="418"/>
      <c r="B41" s="420" t="s">
        <v>255</v>
      </c>
      <c r="C41" s="428" t="s">
        <v>52</v>
      </c>
      <c r="D41" s="428" t="s">
        <v>256</v>
      </c>
      <c r="E41" s="244"/>
      <c r="F41" s="396"/>
      <c r="G41" s="37"/>
      <c r="H41" s="37"/>
      <c r="I41" s="397"/>
    </row>
    <row r="42" spans="1:11" ht="15" customHeight="1">
      <c r="A42" s="409" t="s">
        <v>13</v>
      </c>
      <c r="B42" s="31"/>
      <c r="C42" s="31"/>
      <c r="D42" s="31"/>
      <c r="E42" s="71"/>
      <c r="F42" s="231"/>
      <c r="G42" s="34"/>
      <c r="H42" s="34"/>
      <c r="I42" s="232"/>
    </row>
    <row r="43" spans="1:11" ht="15" customHeight="1">
      <c r="A43" s="410" t="s">
        <v>12</v>
      </c>
      <c r="B43" s="411">
        <v>11.42</v>
      </c>
      <c r="C43" s="411">
        <v>21.42</v>
      </c>
      <c r="D43" s="411">
        <v>13.82</v>
      </c>
      <c r="E43" s="427"/>
      <c r="F43" s="233"/>
      <c r="G43" s="35"/>
      <c r="H43" s="35"/>
      <c r="I43" s="234"/>
    </row>
    <row r="44" spans="1:11" ht="15" customHeight="1">
      <c r="A44" s="363" t="s">
        <v>364</v>
      </c>
      <c r="B44" s="364" t="str">
        <f t="shared" ref="B44:I44" si="6">IF(OR(B42="",B43=""),"",(IFERROR((B42/B43),"")))</f>
        <v/>
      </c>
      <c r="C44" s="364" t="str">
        <f t="shared" si="6"/>
        <v/>
      </c>
      <c r="D44" s="364" t="str">
        <f t="shared" si="6"/>
        <v/>
      </c>
      <c r="E44" s="377" t="str">
        <f t="shared" si="6"/>
        <v/>
      </c>
      <c r="F44" s="687" t="str">
        <f t="shared" si="6"/>
        <v/>
      </c>
      <c r="G44" s="364" t="str">
        <f t="shared" si="6"/>
        <v/>
      </c>
      <c r="H44" s="364" t="str">
        <f t="shared" si="6"/>
        <v/>
      </c>
      <c r="I44" s="378" t="str">
        <f t="shared" si="6"/>
        <v/>
      </c>
    </row>
    <row r="45" spans="1:11" ht="15" customHeight="1">
      <c r="A45" s="409" t="s">
        <v>30</v>
      </c>
      <c r="B45" s="39"/>
      <c r="C45" s="39"/>
      <c r="D45" s="39"/>
      <c r="E45" s="228"/>
      <c r="F45" s="235"/>
      <c r="G45" s="39"/>
      <c r="H45" s="39"/>
      <c r="I45" s="236"/>
    </row>
    <row r="46" spans="1:11" ht="15" customHeight="1">
      <c r="A46" s="413" t="s">
        <v>43</v>
      </c>
      <c r="B46" s="48"/>
      <c r="C46" s="48"/>
      <c r="D46" s="48"/>
      <c r="E46" s="243"/>
      <c r="F46" s="245"/>
      <c r="G46" s="209"/>
      <c r="H46" s="209"/>
      <c r="I46" s="246"/>
    </row>
    <row r="47" spans="1:11" ht="15" customHeight="1" thickBot="1">
      <c r="A47" s="402"/>
      <c r="B47" s="416"/>
      <c r="C47" s="416"/>
      <c r="D47" s="416"/>
      <c r="E47" s="416"/>
      <c r="F47" s="903"/>
      <c r="G47" s="904"/>
      <c r="H47" s="904"/>
      <c r="I47" s="905"/>
    </row>
    <row r="48" spans="1:11" ht="25.5">
      <c r="A48" s="418"/>
      <c r="B48" s="425" t="s">
        <v>286</v>
      </c>
      <c r="C48" s="420" t="s">
        <v>287</v>
      </c>
      <c r="D48" s="425" t="s">
        <v>288</v>
      </c>
      <c r="E48" s="50"/>
    </row>
    <row r="49" spans="1:5" ht="15" customHeight="1">
      <c r="A49" s="409" t="s">
        <v>13</v>
      </c>
      <c r="B49" s="31"/>
      <c r="C49" s="31"/>
      <c r="D49" s="31"/>
      <c r="E49" s="44"/>
    </row>
    <row r="50" spans="1:5" ht="15" customHeight="1">
      <c r="A50" s="410" t="s">
        <v>12</v>
      </c>
      <c r="B50" s="411">
        <v>3.85</v>
      </c>
      <c r="C50" s="411">
        <v>17.93</v>
      </c>
      <c r="D50" s="411">
        <v>11.75</v>
      </c>
      <c r="E50" s="412"/>
    </row>
    <row r="51" spans="1:5" ht="15" customHeight="1">
      <c r="A51" s="363" t="s">
        <v>364</v>
      </c>
      <c r="B51" s="364" t="str">
        <f t="shared" ref="B51:E51" si="7">IF(OR(B49="",B50=""),"",(IFERROR((B49/B50),"")))</f>
        <v/>
      </c>
      <c r="C51" s="364" t="str">
        <f t="shared" si="7"/>
        <v/>
      </c>
      <c r="D51" s="364" t="str">
        <f t="shared" si="7"/>
        <v/>
      </c>
      <c r="E51" s="364" t="str">
        <f t="shared" si="7"/>
        <v/>
      </c>
    </row>
    <row r="52" spans="1:5" ht="15" customHeight="1">
      <c r="A52" s="409" t="s">
        <v>30</v>
      </c>
      <c r="B52" s="32"/>
      <c r="C52" s="32"/>
      <c r="D52" s="32"/>
      <c r="E52" s="47"/>
    </row>
    <row r="53" spans="1:5" ht="15" customHeight="1">
      <c r="A53" s="413" t="s">
        <v>43</v>
      </c>
      <c r="B53" s="48"/>
      <c r="C53" s="48"/>
      <c r="D53" s="48"/>
      <c r="E53" s="49"/>
    </row>
    <row r="54" spans="1:5" ht="15" customHeight="1">
      <c r="A54" s="413" t="s">
        <v>519</v>
      </c>
      <c r="B54" s="924"/>
      <c r="C54" s="925"/>
      <c r="D54" s="925"/>
      <c r="E54" s="926"/>
    </row>
    <row r="55" spans="1:5" ht="15" customHeight="1">
      <c r="A55" s="918" t="s">
        <v>628</v>
      </c>
      <c r="B55" s="919"/>
      <c r="C55" s="919"/>
      <c r="D55" s="919"/>
      <c r="E55" s="920"/>
    </row>
    <row r="56" spans="1:5" ht="15" customHeight="1">
      <c r="A56" s="906"/>
      <c r="B56" s="907"/>
      <c r="C56" s="907"/>
      <c r="D56" s="907"/>
      <c r="E56" s="908"/>
    </row>
    <row r="57" spans="1:5" ht="15" customHeight="1">
      <c r="A57" s="909"/>
      <c r="B57" s="910"/>
      <c r="C57" s="910"/>
      <c r="D57" s="910"/>
      <c r="E57" s="911"/>
    </row>
    <row r="58" spans="1:5" ht="15" customHeight="1">
      <c r="A58" s="912"/>
      <c r="B58" s="913"/>
      <c r="C58" s="913"/>
      <c r="D58" s="913"/>
      <c r="E58" s="914"/>
    </row>
    <row r="59" spans="1:5" ht="15" customHeight="1">
      <c r="A59" s="918" t="s">
        <v>633</v>
      </c>
      <c r="B59" s="919"/>
      <c r="C59" s="919"/>
      <c r="D59" s="919"/>
      <c r="E59" s="920"/>
    </row>
    <row r="60" spans="1:5" ht="15" customHeight="1">
      <c r="A60" s="906"/>
      <c r="B60" s="907"/>
      <c r="C60" s="907"/>
      <c r="D60" s="907"/>
      <c r="E60" s="908"/>
    </row>
    <row r="61" spans="1:5" ht="15" customHeight="1">
      <c r="A61" s="909"/>
      <c r="B61" s="910"/>
      <c r="C61" s="910"/>
      <c r="D61" s="910"/>
      <c r="E61" s="911"/>
    </row>
    <row r="62" spans="1:5" ht="12.75">
      <c r="A62" s="912"/>
      <c r="B62" s="913"/>
      <c r="C62" s="913"/>
      <c r="D62" s="913"/>
      <c r="E62" s="914"/>
    </row>
    <row r="63" spans="1:5" ht="27" customHeight="1">
      <c r="A63" s="918" t="s">
        <v>634</v>
      </c>
      <c r="B63" s="919"/>
      <c r="C63" s="919"/>
      <c r="D63" s="919"/>
      <c r="E63" s="920"/>
    </row>
    <row r="64" spans="1:5" ht="15" customHeight="1">
      <c r="A64" s="906"/>
      <c r="B64" s="907"/>
      <c r="C64" s="907"/>
      <c r="D64" s="907"/>
      <c r="E64" s="908"/>
    </row>
    <row r="65" spans="1:7" ht="15" customHeight="1">
      <c r="A65" s="909"/>
      <c r="B65" s="910"/>
      <c r="C65" s="910"/>
      <c r="D65" s="910"/>
      <c r="E65" s="911"/>
    </row>
    <row r="66" spans="1:7" ht="15" customHeight="1">
      <c r="A66" s="912"/>
      <c r="B66" s="913"/>
      <c r="C66" s="913"/>
      <c r="D66" s="913"/>
      <c r="E66" s="914"/>
    </row>
    <row r="67" spans="1:7" ht="24.75" customHeight="1">
      <c r="A67" s="918" t="s">
        <v>635</v>
      </c>
      <c r="B67" s="919"/>
      <c r="C67" s="919"/>
      <c r="D67" s="919"/>
      <c r="E67" s="920"/>
    </row>
    <row r="68" spans="1:7" ht="15" customHeight="1">
      <c r="A68" s="906"/>
      <c r="B68" s="907"/>
      <c r="C68" s="907"/>
      <c r="D68" s="907"/>
      <c r="E68" s="908"/>
    </row>
    <row r="69" spans="1:7" ht="15" customHeight="1">
      <c r="A69" s="909"/>
      <c r="B69" s="910"/>
      <c r="C69" s="910"/>
      <c r="D69" s="910"/>
      <c r="E69" s="911"/>
    </row>
    <row r="70" spans="1:7" ht="15" customHeight="1">
      <c r="A70" s="912"/>
      <c r="B70" s="913"/>
      <c r="C70" s="913"/>
      <c r="D70" s="913"/>
      <c r="E70" s="914"/>
    </row>
    <row r="71" spans="1:7" ht="25.5" customHeight="1">
      <c r="A71" s="918" t="s">
        <v>629</v>
      </c>
      <c r="B71" s="919"/>
      <c r="C71" s="919"/>
      <c r="D71" s="919"/>
      <c r="E71" s="920"/>
    </row>
    <row r="72" spans="1:7" ht="15" customHeight="1">
      <c r="A72" s="906"/>
      <c r="B72" s="907"/>
      <c r="C72" s="907"/>
      <c r="D72" s="907"/>
      <c r="E72" s="908"/>
    </row>
    <row r="73" spans="1:7" ht="15" customHeight="1">
      <c r="A73" s="909"/>
      <c r="B73" s="910"/>
      <c r="C73" s="910"/>
      <c r="D73" s="910"/>
      <c r="E73" s="911"/>
    </row>
    <row r="74" spans="1:7" ht="15" customHeight="1">
      <c r="A74" s="912"/>
      <c r="B74" s="913"/>
      <c r="C74" s="913"/>
      <c r="D74" s="913"/>
      <c r="E74" s="914"/>
    </row>
    <row r="75" spans="1:7" ht="27" customHeight="1">
      <c r="A75" s="894" t="s">
        <v>630</v>
      </c>
      <c r="B75" s="895"/>
      <c r="C75" s="895"/>
      <c r="D75" s="895"/>
      <c r="E75" s="896"/>
    </row>
    <row r="76" spans="1:7" ht="15" customHeight="1">
      <c r="A76" s="906"/>
      <c r="B76" s="907"/>
      <c r="C76" s="907"/>
      <c r="D76" s="907"/>
      <c r="E76" s="908"/>
    </row>
    <row r="77" spans="1:7" ht="15" customHeight="1">
      <c r="A77" s="909"/>
      <c r="B77" s="910"/>
      <c r="C77" s="910"/>
      <c r="D77" s="910"/>
      <c r="E77" s="911"/>
    </row>
    <row r="78" spans="1:7" ht="15" customHeight="1">
      <c r="A78" s="912"/>
      <c r="B78" s="913"/>
      <c r="C78" s="913"/>
      <c r="D78" s="913"/>
      <c r="E78" s="914"/>
    </row>
    <row r="79" spans="1:7" ht="26.25" customHeight="1">
      <c r="A79" s="918" t="s">
        <v>631</v>
      </c>
      <c r="B79" s="919"/>
      <c r="C79" s="919"/>
      <c r="D79" s="919"/>
      <c r="E79" s="920"/>
    </row>
    <row r="80" spans="1:7" ht="25.5" customHeight="1">
      <c r="A80" s="906"/>
      <c r="B80" s="907"/>
      <c r="C80" s="907"/>
      <c r="D80" s="907"/>
      <c r="E80" s="908"/>
      <c r="G80" s="753"/>
    </row>
    <row r="81" spans="1:7" ht="15" customHeight="1">
      <c r="A81" s="909"/>
      <c r="B81" s="910"/>
      <c r="C81" s="910"/>
      <c r="D81" s="910"/>
      <c r="E81" s="911"/>
      <c r="G81" s="754"/>
    </row>
    <row r="82" spans="1:7" ht="15" customHeight="1">
      <c r="A82" s="912"/>
      <c r="B82" s="913"/>
      <c r="C82" s="913"/>
      <c r="D82" s="913"/>
      <c r="E82" s="914"/>
      <c r="G82" s="754"/>
    </row>
    <row r="83" spans="1:7" ht="27" customHeight="1">
      <c r="A83" s="918" t="s">
        <v>636</v>
      </c>
      <c r="B83" s="919"/>
      <c r="C83" s="919"/>
      <c r="D83" s="919"/>
      <c r="E83" s="920"/>
      <c r="G83" s="754"/>
    </row>
    <row r="84" spans="1:7" ht="15" customHeight="1">
      <c r="A84" s="906"/>
      <c r="B84" s="907"/>
      <c r="C84" s="907"/>
      <c r="D84" s="907"/>
      <c r="E84" s="908"/>
      <c r="G84" s="754"/>
    </row>
    <row r="85" spans="1:7" ht="15" customHeight="1">
      <c r="A85" s="909"/>
      <c r="B85" s="910"/>
      <c r="C85" s="910"/>
      <c r="D85" s="910"/>
      <c r="E85" s="911"/>
      <c r="G85" s="754"/>
    </row>
    <row r="86" spans="1:7" ht="15" customHeight="1">
      <c r="A86" s="912"/>
      <c r="B86" s="913"/>
      <c r="C86" s="913"/>
      <c r="D86" s="913"/>
      <c r="E86" s="914"/>
      <c r="G86" s="754"/>
    </row>
    <row r="87" spans="1:7" ht="12.75">
      <c r="A87" s="918" t="s">
        <v>713</v>
      </c>
      <c r="B87" s="919"/>
      <c r="C87" s="919"/>
      <c r="D87" s="919"/>
      <c r="E87" s="920"/>
      <c r="G87" s="754"/>
    </row>
    <row r="88" spans="1:7" ht="15" customHeight="1">
      <c r="A88" s="906"/>
      <c r="B88" s="907"/>
      <c r="C88" s="907"/>
      <c r="D88" s="907"/>
      <c r="E88" s="908"/>
      <c r="G88" s="754"/>
    </row>
    <row r="89" spans="1:7" ht="15" customHeight="1">
      <c r="A89" s="909"/>
      <c r="B89" s="910"/>
      <c r="C89" s="910"/>
      <c r="D89" s="910"/>
      <c r="E89" s="911"/>
      <c r="G89" s="754"/>
    </row>
    <row r="90" spans="1:7" ht="15" customHeight="1">
      <c r="A90" s="912"/>
      <c r="B90" s="913"/>
      <c r="C90" s="913"/>
      <c r="D90" s="913"/>
      <c r="E90" s="914"/>
      <c r="G90" s="754"/>
    </row>
    <row r="91" spans="1:7" ht="15" customHeight="1">
      <c r="A91" s="897" t="s">
        <v>563</v>
      </c>
      <c r="B91" s="898"/>
      <c r="C91" s="898"/>
      <c r="D91" s="898"/>
      <c r="E91" s="899"/>
      <c r="G91" s="754"/>
    </row>
    <row r="92" spans="1:7" ht="26.25" customHeight="1">
      <c r="A92" s="767" t="s">
        <v>558</v>
      </c>
      <c r="B92" s="768" t="s">
        <v>554</v>
      </c>
      <c r="C92" s="768" t="s">
        <v>555</v>
      </c>
      <c r="D92" s="768" t="s">
        <v>556</v>
      </c>
      <c r="E92" s="769" t="s">
        <v>557</v>
      </c>
      <c r="F92" s="770" t="s">
        <v>626</v>
      </c>
      <c r="G92" s="754"/>
    </row>
    <row r="93" spans="1:7" ht="15" customHeight="1">
      <c r="A93" s="692"/>
      <c r="B93" s="690"/>
      <c r="C93" s="690"/>
      <c r="D93" s="690"/>
      <c r="E93" s="690"/>
      <c r="F93" s="792"/>
    </row>
    <row r="94" spans="1:7" ht="15" customHeight="1">
      <c r="A94" s="692"/>
      <c r="B94" s="690"/>
      <c r="C94" s="690"/>
      <c r="D94" s="690"/>
      <c r="E94" s="690"/>
      <c r="F94" s="792"/>
    </row>
    <row r="95" spans="1:7" ht="15" customHeight="1">
      <c r="A95" s="692"/>
      <c r="B95" s="690"/>
      <c r="C95" s="690"/>
      <c r="D95" s="690"/>
      <c r="E95" s="690"/>
      <c r="F95" s="792"/>
    </row>
    <row r="96" spans="1:7" ht="15" customHeight="1">
      <c r="A96" s="748"/>
      <c r="B96" s="690"/>
      <c r="C96" s="690"/>
      <c r="D96" s="690"/>
      <c r="E96" s="690"/>
      <c r="F96" s="792"/>
    </row>
    <row r="97" spans="1:7" ht="15" customHeight="1">
      <c r="A97" s="748"/>
      <c r="B97" s="690"/>
      <c r="C97" s="690"/>
      <c r="D97" s="690"/>
      <c r="E97" s="752"/>
      <c r="F97" s="792"/>
      <c r="G97" s="458"/>
    </row>
    <row r="98" spans="1:7" ht="15" customHeight="1">
      <c r="A98" s="748"/>
      <c r="B98" s="690"/>
      <c r="C98" s="690"/>
      <c r="D98" s="690"/>
      <c r="E98" s="690"/>
      <c r="F98" s="792"/>
    </row>
    <row r="99" spans="1:7" ht="15" customHeight="1">
      <c r="A99" s="692"/>
      <c r="B99" s="690"/>
      <c r="C99" s="690"/>
      <c r="D99" s="690"/>
      <c r="E99" s="690"/>
      <c r="F99" s="792"/>
    </row>
    <row r="100" spans="1:7" ht="15" customHeight="1">
      <c r="A100" s="692"/>
      <c r="B100" s="690"/>
      <c r="C100" s="690"/>
      <c r="D100" s="690"/>
      <c r="E100" s="694"/>
      <c r="F100" s="792"/>
    </row>
    <row r="101" spans="1:7" ht="15" customHeight="1">
      <c r="A101" s="915" t="s">
        <v>198</v>
      </c>
      <c r="B101" s="916"/>
      <c r="C101" s="916"/>
      <c r="D101" s="916"/>
      <c r="E101" s="917"/>
    </row>
    <row r="102" spans="1:7" ht="15" customHeight="1">
      <c r="A102" s="392" t="s">
        <v>708</v>
      </c>
      <c r="B102" s="884" t="s">
        <v>709</v>
      </c>
      <c r="C102" s="884"/>
      <c r="D102" s="884"/>
      <c r="E102" s="885"/>
      <c r="F102" s="486"/>
      <c r="G102" s="486"/>
    </row>
    <row r="103" spans="1:7" ht="15" customHeight="1">
      <c r="A103" s="41"/>
      <c r="B103" s="875"/>
      <c r="C103" s="876"/>
      <c r="D103" s="876"/>
      <c r="E103" s="877"/>
    </row>
    <row r="104" spans="1:7" ht="15" customHeight="1">
      <c r="A104" s="42"/>
      <c r="B104" s="878"/>
      <c r="C104" s="879"/>
      <c r="D104" s="879"/>
      <c r="E104" s="880"/>
    </row>
    <row r="105" spans="1:7" ht="15" customHeight="1">
      <c r="A105" s="870" t="s">
        <v>399</v>
      </c>
      <c r="B105" s="871"/>
      <c r="C105" s="871"/>
      <c r="D105" s="871"/>
      <c r="E105" s="871"/>
    </row>
    <row r="106" spans="1:7" ht="15" customHeight="1">
      <c r="A106" s="867"/>
      <c r="B106" s="868"/>
      <c r="C106" s="868"/>
      <c r="D106" s="868"/>
      <c r="E106" s="869"/>
    </row>
    <row r="107" spans="1:7" ht="15" customHeight="1">
      <c r="A107" s="851"/>
      <c r="B107" s="852"/>
      <c r="C107" s="852"/>
      <c r="D107" s="852"/>
      <c r="E107" s="853"/>
    </row>
    <row r="108" spans="1:7" ht="15" customHeight="1">
      <c r="A108" s="854"/>
      <c r="B108" s="855"/>
      <c r="C108" s="855"/>
      <c r="D108" s="855"/>
      <c r="E108" s="856"/>
    </row>
    <row r="116" spans="1:5" ht="15" customHeight="1">
      <c r="A116" s="429"/>
      <c r="B116" s="430"/>
      <c r="C116" s="430"/>
      <c r="D116" s="430"/>
      <c r="E116" s="430"/>
    </row>
    <row r="117" spans="1:5" ht="15" customHeight="1">
      <c r="A117" s="430"/>
      <c r="B117" s="429"/>
      <c r="C117" s="429"/>
      <c r="D117" s="429"/>
      <c r="E117" s="429"/>
    </row>
    <row r="118" spans="1:5" ht="15" customHeight="1">
      <c r="A118" s="431"/>
      <c r="B118" s="430"/>
      <c r="C118" s="430"/>
      <c r="D118" s="430"/>
      <c r="E118" s="430"/>
    </row>
    <row r="119" spans="1:5" ht="15" customHeight="1">
      <c r="A119" s="432"/>
      <c r="B119" s="63"/>
      <c r="C119" s="63"/>
      <c r="D119" s="63"/>
      <c r="E119" s="63"/>
    </row>
    <row r="120" spans="1:5" ht="15" customHeight="1">
      <c r="A120" s="429"/>
      <c r="B120" s="430"/>
      <c r="C120" s="430"/>
      <c r="D120" s="430"/>
      <c r="E120" s="430"/>
    </row>
    <row r="121" spans="1:5" ht="15" customHeight="1">
      <c r="A121" s="430"/>
      <c r="B121" s="429"/>
      <c r="C121" s="429"/>
      <c r="D121" s="429"/>
      <c r="E121" s="429"/>
    </row>
    <row r="122" spans="1:5" ht="15" customHeight="1">
      <c r="A122" s="431"/>
      <c r="B122" s="430"/>
      <c r="C122" s="430"/>
      <c r="D122" s="430"/>
      <c r="E122" s="430"/>
    </row>
    <row r="123" spans="1:5" ht="15" customHeight="1">
      <c r="A123" s="431"/>
      <c r="B123" s="430"/>
      <c r="C123" s="430"/>
      <c r="D123" s="430"/>
      <c r="E123" s="430"/>
    </row>
    <row r="124" spans="1:5" ht="15" customHeight="1">
      <c r="A124" s="433"/>
      <c r="B124" s="434"/>
      <c r="C124" s="434"/>
      <c r="D124" s="63"/>
      <c r="E124" s="63"/>
    </row>
    <row r="125" spans="1:5" ht="15" customHeight="1">
      <c r="A125" s="433"/>
      <c r="B125" s="63"/>
      <c r="C125" s="63"/>
      <c r="D125" s="63"/>
      <c r="E125" s="63"/>
    </row>
    <row r="126" spans="1:5" ht="15" customHeight="1">
      <c r="A126" s="63"/>
      <c r="B126" s="63"/>
      <c r="C126" s="63"/>
      <c r="D126" s="63"/>
      <c r="E126" s="63"/>
    </row>
    <row r="127" spans="1:5" ht="15" customHeight="1">
      <c r="A127" s="63"/>
      <c r="B127" s="63"/>
      <c r="C127" s="63"/>
      <c r="D127" s="63"/>
      <c r="E127" s="63"/>
    </row>
    <row r="128" spans="1:5" ht="15" customHeight="1">
      <c r="A128" s="435"/>
      <c r="B128" s="63"/>
      <c r="C128" s="63"/>
      <c r="D128" s="63"/>
      <c r="E128" s="63"/>
    </row>
    <row r="129" spans="1:5" ht="15" customHeight="1">
      <c r="A129" s="63"/>
      <c r="B129" s="63"/>
      <c r="C129" s="63"/>
      <c r="D129" s="63"/>
      <c r="E129" s="63"/>
    </row>
    <row r="130" spans="1:5" ht="15" customHeight="1">
      <c r="A130" s="63"/>
      <c r="B130" s="63"/>
      <c r="C130" s="63"/>
      <c r="D130" s="63"/>
      <c r="E130" s="63"/>
    </row>
    <row r="131" spans="1:5" ht="15" customHeight="1">
      <c r="A131" s="435"/>
      <c r="B131" s="63"/>
      <c r="C131" s="63"/>
      <c r="D131" s="63"/>
      <c r="E131" s="63"/>
    </row>
    <row r="132" spans="1:5" ht="15" customHeight="1">
      <c r="A132" s="63"/>
      <c r="B132" s="63"/>
      <c r="C132" s="63"/>
      <c r="D132" s="436"/>
      <c r="E132" s="63"/>
    </row>
    <row r="133" spans="1:5" ht="15" customHeight="1">
      <c r="A133" s="63"/>
      <c r="B133" s="63"/>
      <c r="C133" s="63"/>
      <c r="D133" s="437"/>
      <c r="E133" s="63"/>
    </row>
    <row r="134" spans="1:5" ht="15" customHeight="1">
      <c r="A134" s="63"/>
      <c r="B134" s="63"/>
      <c r="C134" s="63"/>
      <c r="D134" s="63"/>
      <c r="E134" s="63"/>
    </row>
    <row r="135" spans="1:5" ht="15" customHeight="1">
      <c r="A135" s="63"/>
      <c r="B135" s="63"/>
      <c r="C135" s="63"/>
      <c r="D135" s="63"/>
      <c r="E135" s="63"/>
    </row>
    <row r="136" spans="1:5" ht="15" customHeight="1">
      <c r="A136" s="63"/>
      <c r="B136" s="63"/>
      <c r="C136" s="63"/>
      <c r="D136" s="63"/>
      <c r="E136" s="63"/>
    </row>
    <row r="137" spans="1:5" ht="15" customHeight="1">
      <c r="A137" s="63"/>
      <c r="B137" s="63"/>
      <c r="C137" s="63"/>
      <c r="D137" s="63"/>
      <c r="E137" s="63"/>
    </row>
    <row r="138" spans="1:5" ht="15" customHeight="1">
      <c r="A138" s="63"/>
      <c r="B138" s="63"/>
      <c r="C138" s="63"/>
      <c r="D138" s="63"/>
      <c r="E138" s="63"/>
    </row>
  </sheetData>
  <sheetProtection algorithmName="SHA-512" hashValue="DMhDIdC4kMHT67BN2gI6GfqwyVSOosJBwTMsKYiuGOrU98nqeF9k/FK2W6nXJ4c1y5Rh5ywTV53bxfX/ytLibw==" saltValue="DC6bxDx8dFj0ihCLO1EtIw==" spinCount="100000" sheet="1" objects="1" scenarios="1"/>
  <mergeCells count="30">
    <mergeCell ref="B17:E17"/>
    <mergeCell ref="B32:E32"/>
    <mergeCell ref="B54:E54"/>
    <mergeCell ref="A106:E108"/>
    <mergeCell ref="A105:E105"/>
    <mergeCell ref="A55:E55"/>
    <mergeCell ref="A59:E59"/>
    <mergeCell ref="A56:E58"/>
    <mergeCell ref="A60:E62"/>
    <mergeCell ref="A63:E63"/>
    <mergeCell ref="A67:E67"/>
    <mergeCell ref="A71:E71"/>
    <mergeCell ref="A64:E66"/>
    <mergeCell ref="A68:E70"/>
    <mergeCell ref="A72:E74"/>
    <mergeCell ref="B104:E104"/>
    <mergeCell ref="B103:E103"/>
    <mergeCell ref="A75:E75"/>
    <mergeCell ref="A91:E91"/>
    <mergeCell ref="F40:I40"/>
    <mergeCell ref="F47:I47"/>
    <mergeCell ref="A76:E78"/>
    <mergeCell ref="A101:E101"/>
    <mergeCell ref="A79:E79"/>
    <mergeCell ref="A80:E82"/>
    <mergeCell ref="A83:E83"/>
    <mergeCell ref="A84:E86"/>
    <mergeCell ref="B102:E102"/>
    <mergeCell ref="A87:E87"/>
    <mergeCell ref="A88:E90"/>
  </mergeCells>
  <conditionalFormatting sqref="B45:I45 B38:I38 B15:E15 B8:E8">
    <cfRule type="cellIs" dxfId="81" priority="15" operator="equal">
      <formula>"No"</formula>
    </cfRule>
    <cfRule type="cellIs" dxfId="80" priority="16" operator="equal">
      <formula>"Yes"</formula>
    </cfRule>
  </conditionalFormatting>
  <conditionalFormatting sqref="B51:E51 B44:I44 B37:I37 B14:E14 B7:E7 B22:E22 B29:E29">
    <cfRule type="expression" dxfId="79" priority="7" stopIfTrue="1">
      <formula>B7=""</formula>
    </cfRule>
  </conditionalFormatting>
  <conditionalFormatting sqref="B30:E30 B23:E23">
    <cfRule type="cellIs" dxfId="78" priority="5" operator="equal">
      <formula>"No"</formula>
    </cfRule>
    <cfRule type="cellIs" dxfId="77" priority="6" operator="equal">
      <formula>"Yes"</formula>
    </cfRule>
  </conditionalFormatting>
  <dataValidations count="1">
    <dataValidation type="list" allowBlank="1" showInputMessage="1" showErrorMessage="1" sqref="B38:I38 B8:E8 F33:K33 B52:E52 B45:I45 B15:E15 J23:K23 B23:E23 B30:E30">
      <formula1>risk</formula1>
    </dataValidation>
  </dataValidations>
  <hyperlinks>
    <hyperlink ref="C1" r:id="rId1"/>
  </hyperlinks>
  <pageMargins left="0.25" right="0.25" top="0.5" bottom="0.5" header="0" footer="0"/>
  <pageSetup fitToHeight="0" orientation="landscape" r:id="rId2"/>
  <rowBreaks count="2" manualBreakCount="2">
    <brk id="32" max="16383" man="1"/>
    <brk id="54" max="16383" man="1"/>
  </rowBreaks>
  <drawing r:id="rId3"/>
  <legacyDrawing r:id="rId4"/>
  <extLst>
    <ext xmlns:x14="http://schemas.microsoft.com/office/spreadsheetml/2009/9/main" uri="{78C0D931-6437-407d-A8EE-F0AAD7539E65}">
      <x14:conditionalFormattings>
        <x14:conditionalFormatting xmlns:xm="http://schemas.microsoft.com/office/excel/2006/main">
          <x14:cfRule type="expression" priority="8" id="{B9594993-2887-48EB-B9F1-7A06C09994A5}">
            <xm:f>B7&gt;=lists!$A$8</xm:f>
            <x14:dxf>
              <font>
                <b/>
                <i val="0"/>
              </font>
              <fill>
                <patternFill>
                  <bgColor rgb="FFFF6464"/>
                </patternFill>
              </fill>
            </x14:dxf>
          </x14:cfRule>
          <x14:cfRule type="expression" priority="9" id="{D432AF5F-6455-4AE8-80FB-4EE08DC05343}">
            <xm:f>B7&gt;=lists!$A$7</xm:f>
            <x14:dxf>
              <font>
                <b/>
                <i val="0"/>
              </font>
              <fill>
                <patternFill>
                  <bgColor theme="9" tint="0.39994506668294322"/>
                </patternFill>
              </fill>
            </x14:dxf>
          </x14:cfRule>
          <x14:cfRule type="expression" priority="10" id="{3B9E82D4-DFB8-4AE0-8C2D-E1B4C29B3218}">
            <xm:f>B7&gt;=lists!$A$6</xm:f>
            <x14:dxf>
              <font>
                <b/>
                <i val="0"/>
              </font>
              <fill>
                <patternFill>
                  <bgColor rgb="FFFFFF99"/>
                </patternFill>
              </fill>
            </x14:dxf>
          </x14:cfRule>
          <xm:sqref>B51:E51 B44:I44 B37:I37 B14:E14 B7:E7 B22:E22 B29:E29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lists!$D$2:$D$14</xm:f>
          </x14:formula1>
          <xm:sqref>A103:A104</xm:sqref>
        </x14:dataValidation>
        <x14:dataValidation type="list" allowBlank="1" showInputMessage="1" showErrorMessage="1">
          <x14:formula1>
            <xm:f>lists!$E$31:$E$35</xm:f>
          </x14:formula1>
          <xm:sqref>E93:E100</xm:sqref>
        </x14:dataValidation>
        <x14:dataValidation type="list" allowBlank="1" showInputMessage="1" showErrorMessage="1">
          <x14:formula1>
            <xm:f>lists!$C$31:$C$35</xm:f>
          </x14:formula1>
          <xm:sqref>B93:C100</xm:sqref>
        </x14:dataValidation>
        <x14:dataValidation type="list" allowBlank="1" showInputMessage="1" showErrorMessage="1">
          <x14:formula1>
            <xm:f>lists!$D$31:$D$34</xm:f>
          </x14:formula1>
          <xm:sqref>D93:D100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C00000"/>
    <pageSetUpPr fitToPage="1"/>
  </sheetPr>
  <dimension ref="A1:G93"/>
  <sheetViews>
    <sheetView showGridLines="0" zoomScale="90" zoomScaleNormal="90" workbookViewId="0">
      <selection activeCell="A73" sqref="A73:E73"/>
    </sheetView>
  </sheetViews>
  <sheetFormatPr defaultColWidth="14.42578125" defaultRowHeight="15.75" customHeight="1"/>
  <cols>
    <col min="1" max="1" width="28.7109375" style="55" customWidth="1"/>
    <col min="2" max="4" width="23.7109375" style="55" customWidth="1"/>
    <col min="5" max="5" width="27" style="55" bestFit="1" customWidth="1"/>
    <col min="6" max="6" width="26.85546875" style="55" customWidth="1"/>
    <col min="7" max="16384" width="14.42578125" style="55"/>
  </cols>
  <sheetData>
    <row r="1" spans="1:5" ht="20.100000000000001" customHeight="1">
      <c r="A1" s="438" t="s">
        <v>486</v>
      </c>
      <c r="C1" s="439"/>
    </row>
    <row r="2" spans="1:5" ht="20.100000000000001" customHeight="1">
      <c r="A2" s="399" t="s">
        <v>60</v>
      </c>
      <c r="B2" s="400"/>
      <c r="C2" s="400"/>
      <c r="D2" s="400"/>
      <c r="E2" s="401"/>
    </row>
    <row r="3" spans="1:5" ht="15" customHeight="1">
      <c r="A3" s="933" t="s">
        <v>414</v>
      </c>
      <c r="B3" s="934"/>
      <c r="C3" s="934"/>
      <c r="D3" s="934"/>
      <c r="E3" s="935"/>
    </row>
    <row r="4" spans="1:5" ht="25.5">
      <c r="A4" s="405"/>
      <c r="B4" s="440" t="s">
        <v>543</v>
      </c>
      <c r="C4" s="440" t="s">
        <v>544</v>
      </c>
      <c r="D4" s="440" t="s">
        <v>545</v>
      </c>
      <c r="E4" s="441" t="s">
        <v>546</v>
      </c>
    </row>
    <row r="5" spans="1:5" ht="15" customHeight="1">
      <c r="A5" s="58" t="s">
        <v>13</v>
      </c>
      <c r="B5" s="31"/>
      <c r="C5" s="31"/>
      <c r="D5" s="31"/>
      <c r="E5" s="44"/>
    </row>
    <row r="6" spans="1:5" ht="15" customHeight="1">
      <c r="A6" s="59" t="s">
        <v>12</v>
      </c>
      <c r="B6" s="442">
        <v>18</v>
      </c>
      <c r="C6" s="442">
        <v>6</v>
      </c>
      <c r="D6" s="442">
        <v>19</v>
      </c>
      <c r="E6" s="443">
        <v>4</v>
      </c>
    </row>
    <row r="7" spans="1:5" ht="15" customHeight="1">
      <c r="A7" s="363" t="s">
        <v>364</v>
      </c>
      <c r="B7" s="364" t="str">
        <f t="shared" ref="B7:E7" si="0">IF(OR(B5="",B6=""),"",(IFERROR((B5/B6),"")))</f>
        <v/>
      </c>
      <c r="C7" s="364" t="str">
        <f t="shared" si="0"/>
        <v/>
      </c>
      <c r="D7" s="364" t="str">
        <f t="shared" si="0"/>
        <v/>
      </c>
      <c r="E7" s="364" t="str">
        <f t="shared" si="0"/>
        <v/>
      </c>
    </row>
    <row r="8" spans="1:5" ht="15" customHeight="1">
      <c r="A8" s="60" t="s">
        <v>30</v>
      </c>
      <c r="B8" s="39"/>
      <c r="C8" s="39"/>
      <c r="D8" s="39"/>
      <c r="E8" s="39"/>
    </row>
    <row r="9" spans="1:5" ht="15" customHeight="1">
      <c r="A9" s="60" t="s">
        <v>43</v>
      </c>
      <c r="B9" s="51"/>
      <c r="C9" s="51"/>
      <c r="D9" s="51"/>
      <c r="E9" s="52"/>
    </row>
    <row r="10" spans="1:5" ht="16.5" customHeight="1">
      <c r="A10" s="936" t="s">
        <v>684</v>
      </c>
      <c r="B10" s="937"/>
      <c r="C10" s="937"/>
      <c r="D10" s="937"/>
      <c r="E10" s="938"/>
    </row>
    <row r="11" spans="1:5" ht="25.5">
      <c r="A11" s="405"/>
      <c r="B11" s="444" t="s">
        <v>676</v>
      </c>
      <c r="C11" s="444" t="s">
        <v>677</v>
      </c>
      <c r="D11" s="445" t="s">
        <v>678</v>
      </c>
      <c r="E11" s="425" t="s">
        <v>679</v>
      </c>
    </row>
    <row r="12" spans="1:5" ht="15" customHeight="1">
      <c r="A12" s="409" t="s">
        <v>13</v>
      </c>
      <c r="B12" s="31"/>
      <c r="C12" s="31"/>
      <c r="D12" s="31"/>
      <c r="E12" s="44"/>
    </row>
    <row r="13" spans="1:5" ht="15" customHeight="1">
      <c r="A13" s="410" t="s">
        <v>12</v>
      </c>
      <c r="B13" s="414">
        <v>8.26</v>
      </c>
      <c r="C13" s="414">
        <v>1.87</v>
      </c>
      <c r="D13" s="414">
        <v>0.66</v>
      </c>
      <c r="E13" s="415">
        <v>60.38</v>
      </c>
    </row>
    <row r="14" spans="1:5" ht="15" customHeight="1">
      <c r="A14" s="363" t="s">
        <v>364</v>
      </c>
      <c r="B14" s="364" t="str">
        <f t="shared" ref="B14:E14" si="1">IF(OR(B12="",B13=""),"",(IFERROR((B12/B13),"")))</f>
        <v/>
      </c>
      <c r="C14" s="364" t="str">
        <f t="shared" si="1"/>
        <v/>
      </c>
      <c r="D14" s="364" t="str">
        <f t="shared" si="1"/>
        <v/>
      </c>
      <c r="E14" s="364" t="str">
        <f t="shared" si="1"/>
        <v/>
      </c>
    </row>
    <row r="15" spans="1:5" ht="15" customHeight="1">
      <c r="A15" s="409" t="s">
        <v>30</v>
      </c>
      <c r="B15" s="39"/>
      <c r="C15" s="39"/>
      <c r="D15" s="39"/>
      <c r="E15" s="39"/>
    </row>
    <row r="16" spans="1:5" ht="15" customHeight="1">
      <c r="A16" s="413" t="s">
        <v>43</v>
      </c>
      <c r="B16" s="48"/>
      <c r="C16" s="48"/>
      <c r="D16" s="48"/>
      <c r="E16" s="49"/>
    </row>
    <row r="17" spans="1:5" ht="15" customHeight="1">
      <c r="A17" s="402"/>
      <c r="B17" s="416"/>
      <c r="C17" s="416"/>
      <c r="D17" s="416"/>
      <c r="E17" s="417"/>
    </row>
    <row r="18" spans="1:5" ht="38.25">
      <c r="A18" s="418"/>
      <c r="B18" s="425" t="s">
        <v>682</v>
      </c>
      <c r="C18" s="758" t="s">
        <v>680</v>
      </c>
      <c r="D18" s="759" t="s">
        <v>681</v>
      </c>
      <c r="E18" s="755"/>
    </row>
    <row r="19" spans="1:5" ht="15" customHeight="1">
      <c r="A19" s="409" t="s">
        <v>13</v>
      </c>
      <c r="B19" s="31"/>
      <c r="C19" s="31"/>
      <c r="D19" s="31"/>
      <c r="E19" s="44"/>
    </row>
    <row r="20" spans="1:5" ht="15" customHeight="1">
      <c r="A20" s="410" t="s">
        <v>12</v>
      </c>
      <c r="B20" s="414">
        <v>6.2</v>
      </c>
      <c r="C20" s="414">
        <v>29.03</v>
      </c>
      <c r="D20" s="414">
        <v>23.57</v>
      </c>
      <c r="E20" s="415"/>
    </row>
    <row r="21" spans="1:5" ht="15" customHeight="1">
      <c r="A21" s="363" t="s">
        <v>364</v>
      </c>
      <c r="B21" s="364" t="str">
        <f t="shared" ref="B21:E21" si="2">IF(OR(B19="",B20=""),"",(IFERROR((B19/B20),"")))</f>
        <v/>
      </c>
      <c r="C21" s="364" t="str">
        <f t="shared" si="2"/>
        <v/>
      </c>
      <c r="D21" s="364" t="str">
        <f t="shared" si="2"/>
        <v/>
      </c>
      <c r="E21" s="364" t="str">
        <f t="shared" si="2"/>
        <v/>
      </c>
    </row>
    <row r="22" spans="1:5" ht="15" customHeight="1">
      <c r="A22" s="409" t="s">
        <v>30</v>
      </c>
      <c r="B22" s="39"/>
      <c r="C22" s="39"/>
      <c r="D22" s="39"/>
      <c r="E22" s="39"/>
    </row>
    <row r="23" spans="1:5" ht="15" customHeight="1">
      <c r="A23" s="413" t="s">
        <v>43</v>
      </c>
      <c r="B23" s="48"/>
      <c r="C23" s="48"/>
      <c r="D23" s="48"/>
      <c r="E23" s="49"/>
    </row>
    <row r="24" spans="1:5" ht="15" customHeight="1">
      <c r="A24" s="413" t="s">
        <v>521</v>
      </c>
      <c r="B24" s="927"/>
      <c r="C24" s="928"/>
      <c r="D24" s="928"/>
      <c r="E24" s="929"/>
    </row>
    <row r="25" spans="1:5" ht="15" customHeight="1" thickBot="1">
      <c r="A25" s="447"/>
      <c r="B25" s="447"/>
      <c r="C25" s="447"/>
      <c r="D25" s="447"/>
      <c r="E25" s="448"/>
    </row>
    <row r="26" spans="1:5" ht="20.25" customHeight="1">
      <c r="A26" s="449"/>
      <c r="B26" s="459"/>
      <c r="C26" s="459"/>
      <c r="D26" s="459"/>
      <c r="E26" s="460"/>
    </row>
    <row r="27" spans="1:5" ht="15" customHeight="1">
      <c r="A27" s="450" t="s">
        <v>13</v>
      </c>
      <c r="B27" s="210"/>
      <c r="C27" s="210"/>
      <c r="D27" s="210"/>
      <c r="E27" s="247"/>
    </row>
    <row r="28" spans="1:5" ht="15" customHeight="1">
      <c r="A28" s="451" t="s">
        <v>12</v>
      </c>
      <c r="B28" s="45"/>
      <c r="C28" s="45"/>
      <c r="D28" s="45"/>
      <c r="E28" s="248"/>
    </row>
    <row r="29" spans="1:5" ht="15" customHeight="1">
      <c r="A29" s="363" t="s">
        <v>364</v>
      </c>
      <c r="B29" s="364" t="str">
        <f t="shared" ref="B29:E29" si="3">IF(OR(B27="",B28=""),"",(IFERROR((B27/B28),"")))</f>
        <v/>
      </c>
      <c r="C29" s="364" t="str">
        <f t="shared" si="3"/>
        <v/>
      </c>
      <c r="D29" s="364" t="str">
        <f t="shared" si="3"/>
        <v/>
      </c>
      <c r="E29" s="378" t="str">
        <f t="shared" si="3"/>
        <v/>
      </c>
    </row>
    <row r="30" spans="1:5" ht="15" customHeight="1">
      <c r="A30" s="452" t="s">
        <v>30</v>
      </c>
      <c r="B30" s="39"/>
      <c r="C30" s="39"/>
      <c r="D30" s="39"/>
      <c r="E30" s="236"/>
    </row>
    <row r="31" spans="1:5" ht="15" customHeight="1">
      <c r="A31" s="453" t="s">
        <v>43</v>
      </c>
      <c r="B31" s="48"/>
      <c r="C31" s="48"/>
      <c r="D31" s="48"/>
      <c r="E31" s="249"/>
    </row>
    <row r="32" spans="1:5" ht="15" customHeight="1">
      <c r="A32" s="454"/>
      <c r="B32" s="416"/>
      <c r="C32" s="416"/>
      <c r="D32" s="416"/>
      <c r="E32" s="455"/>
    </row>
    <row r="33" spans="1:5" ht="21.75" customHeight="1">
      <c r="A33" s="456"/>
      <c r="B33" s="461"/>
      <c r="C33" s="461"/>
      <c r="D33" s="461"/>
      <c r="E33" s="462"/>
    </row>
    <row r="34" spans="1:5" ht="15" customHeight="1">
      <c r="A34" s="452" t="s">
        <v>13</v>
      </c>
      <c r="B34" s="31"/>
      <c r="C34" s="31"/>
      <c r="D34" s="31"/>
      <c r="E34" s="250"/>
    </row>
    <row r="35" spans="1:5" ht="15.75" customHeight="1">
      <c r="A35" s="451" t="s">
        <v>12</v>
      </c>
      <c r="B35" s="45"/>
      <c r="C35" s="45"/>
      <c r="D35" s="45"/>
      <c r="E35" s="248"/>
    </row>
    <row r="36" spans="1:5" ht="15.75" customHeight="1">
      <c r="A36" s="363" t="s">
        <v>364</v>
      </c>
      <c r="B36" s="364" t="str">
        <f t="shared" ref="B36:E36" si="4">IF(OR(B34="",B35=""),"",(IFERROR((B34/B35),"")))</f>
        <v/>
      </c>
      <c r="C36" s="364" t="str">
        <f t="shared" si="4"/>
        <v/>
      </c>
      <c r="D36" s="364" t="str">
        <f t="shared" si="4"/>
        <v/>
      </c>
      <c r="E36" s="378" t="str">
        <f t="shared" si="4"/>
        <v/>
      </c>
    </row>
    <row r="37" spans="1:5" ht="15.75" customHeight="1">
      <c r="A37" s="452" t="s">
        <v>30</v>
      </c>
      <c r="B37" s="39"/>
      <c r="C37" s="39"/>
      <c r="D37" s="39"/>
      <c r="E37" s="236"/>
    </row>
    <row r="38" spans="1:5" ht="15.75" customHeight="1">
      <c r="A38" s="453" t="s">
        <v>43</v>
      </c>
      <c r="B38" s="48"/>
      <c r="C38" s="48"/>
      <c r="D38" s="48"/>
      <c r="E38" s="249"/>
    </row>
    <row r="39" spans="1:5" ht="15.75" customHeight="1" thickBot="1">
      <c r="A39" s="457" t="s">
        <v>520</v>
      </c>
      <c r="B39" s="930"/>
      <c r="C39" s="931"/>
      <c r="D39" s="931"/>
      <c r="E39" s="932"/>
    </row>
    <row r="41" spans="1:5" ht="15.75" customHeight="1">
      <c r="A41" s="918" t="s">
        <v>637</v>
      </c>
      <c r="B41" s="919"/>
      <c r="C41" s="919"/>
      <c r="D41" s="919"/>
      <c r="E41" s="920"/>
    </row>
    <row r="42" spans="1:5" ht="15.75" customHeight="1">
      <c r="A42" s="906"/>
      <c r="B42" s="907"/>
      <c r="C42" s="907"/>
      <c r="D42" s="907"/>
      <c r="E42" s="908"/>
    </row>
    <row r="43" spans="1:5" ht="15.75" customHeight="1">
      <c r="A43" s="909"/>
      <c r="B43" s="910"/>
      <c r="C43" s="910"/>
      <c r="D43" s="910"/>
      <c r="E43" s="911"/>
    </row>
    <row r="44" spans="1:5" ht="15.75" customHeight="1">
      <c r="A44" s="912"/>
      <c r="B44" s="913"/>
      <c r="C44" s="913"/>
      <c r="D44" s="913"/>
      <c r="E44" s="914"/>
    </row>
    <row r="45" spans="1:5" ht="15.75" customHeight="1">
      <c r="A45" s="918" t="s">
        <v>638</v>
      </c>
      <c r="B45" s="919"/>
      <c r="C45" s="919"/>
      <c r="D45" s="919"/>
      <c r="E45" s="920"/>
    </row>
    <row r="46" spans="1:5" ht="15.75" customHeight="1">
      <c r="A46" s="906"/>
      <c r="B46" s="907"/>
      <c r="C46" s="907"/>
      <c r="D46" s="907"/>
      <c r="E46" s="908"/>
    </row>
    <row r="47" spans="1:5" ht="15.75" customHeight="1">
      <c r="A47" s="909"/>
      <c r="B47" s="910"/>
      <c r="C47" s="910"/>
      <c r="D47" s="910"/>
      <c r="E47" s="911"/>
    </row>
    <row r="48" spans="1:5" ht="15.75" customHeight="1">
      <c r="A48" s="912"/>
      <c r="B48" s="913"/>
      <c r="C48" s="913"/>
      <c r="D48" s="913"/>
      <c r="E48" s="914"/>
    </row>
    <row r="49" spans="1:5" ht="24.75" customHeight="1">
      <c r="A49" s="918" t="s">
        <v>639</v>
      </c>
      <c r="B49" s="919"/>
      <c r="C49" s="919"/>
      <c r="D49" s="919"/>
      <c r="E49" s="920"/>
    </row>
    <row r="50" spans="1:5" ht="15.75" customHeight="1">
      <c r="A50" s="906"/>
      <c r="B50" s="907"/>
      <c r="C50" s="907"/>
      <c r="D50" s="907"/>
      <c r="E50" s="908"/>
    </row>
    <row r="51" spans="1:5" ht="15.75" customHeight="1">
      <c r="A51" s="909"/>
      <c r="B51" s="910"/>
      <c r="C51" s="910"/>
      <c r="D51" s="910"/>
      <c r="E51" s="911"/>
    </row>
    <row r="52" spans="1:5" ht="15.75" customHeight="1">
      <c r="A52" s="912"/>
      <c r="B52" s="913"/>
      <c r="C52" s="913"/>
      <c r="D52" s="913"/>
      <c r="E52" s="914"/>
    </row>
    <row r="53" spans="1:5" ht="25.5" customHeight="1">
      <c r="A53" s="918" t="s">
        <v>635</v>
      </c>
      <c r="B53" s="919"/>
      <c r="C53" s="919"/>
      <c r="D53" s="919"/>
      <c r="E53" s="920"/>
    </row>
    <row r="54" spans="1:5" ht="15.75" customHeight="1">
      <c r="A54" s="906"/>
      <c r="B54" s="907"/>
      <c r="C54" s="907"/>
      <c r="D54" s="907"/>
      <c r="E54" s="908"/>
    </row>
    <row r="55" spans="1:5" ht="15.75" customHeight="1">
      <c r="A55" s="909"/>
      <c r="B55" s="910"/>
      <c r="C55" s="910"/>
      <c r="D55" s="910"/>
      <c r="E55" s="911"/>
    </row>
    <row r="56" spans="1:5" ht="15.75" customHeight="1">
      <c r="A56" s="912"/>
      <c r="B56" s="913"/>
      <c r="C56" s="913"/>
      <c r="D56" s="913"/>
      <c r="E56" s="914"/>
    </row>
    <row r="57" spans="1:5" ht="27.75" customHeight="1">
      <c r="A57" s="918" t="s">
        <v>629</v>
      </c>
      <c r="B57" s="919"/>
      <c r="C57" s="919"/>
      <c r="D57" s="919"/>
      <c r="E57" s="920"/>
    </row>
    <row r="58" spans="1:5" ht="15.75" customHeight="1">
      <c r="A58" s="906"/>
      <c r="B58" s="907"/>
      <c r="C58" s="907"/>
      <c r="D58" s="907"/>
      <c r="E58" s="908"/>
    </row>
    <row r="59" spans="1:5" ht="15.75" customHeight="1">
      <c r="A59" s="909"/>
      <c r="B59" s="910"/>
      <c r="C59" s="910"/>
      <c r="D59" s="910"/>
      <c r="E59" s="911"/>
    </row>
    <row r="60" spans="1:5" ht="15.75" customHeight="1">
      <c r="A60" s="912"/>
      <c r="B60" s="913"/>
      <c r="C60" s="913"/>
      <c r="D60" s="913"/>
      <c r="E60" s="914"/>
    </row>
    <row r="61" spans="1:5" ht="28.5" customHeight="1">
      <c r="A61" s="918" t="s">
        <v>640</v>
      </c>
      <c r="B61" s="919"/>
      <c r="C61" s="919"/>
      <c r="D61" s="919"/>
      <c r="E61" s="920"/>
    </row>
    <row r="62" spans="1:5" ht="15.75" customHeight="1">
      <c r="A62" s="906"/>
      <c r="B62" s="907"/>
      <c r="C62" s="907"/>
      <c r="D62" s="907"/>
      <c r="E62" s="908"/>
    </row>
    <row r="63" spans="1:5" ht="15.75" customHeight="1">
      <c r="A63" s="909"/>
      <c r="B63" s="910"/>
      <c r="C63" s="910"/>
      <c r="D63" s="910"/>
      <c r="E63" s="911"/>
    </row>
    <row r="64" spans="1:5" ht="15.75" customHeight="1">
      <c r="A64" s="912"/>
      <c r="B64" s="913"/>
      <c r="C64" s="913"/>
      <c r="D64" s="913"/>
      <c r="E64" s="914"/>
    </row>
    <row r="65" spans="1:7" ht="15.75" customHeight="1">
      <c r="A65" s="918" t="s">
        <v>641</v>
      </c>
      <c r="B65" s="919"/>
      <c r="C65" s="919"/>
      <c r="D65" s="919"/>
      <c r="E65" s="920"/>
    </row>
    <row r="66" spans="1:7" ht="15.75" customHeight="1">
      <c r="A66" s="906"/>
      <c r="B66" s="907"/>
      <c r="C66" s="907"/>
      <c r="D66" s="907"/>
      <c r="E66" s="908"/>
    </row>
    <row r="67" spans="1:7" ht="15.75" customHeight="1">
      <c r="A67" s="909"/>
      <c r="B67" s="910"/>
      <c r="C67" s="910"/>
      <c r="D67" s="910"/>
      <c r="E67" s="911"/>
    </row>
    <row r="68" spans="1:7" ht="15.75" customHeight="1">
      <c r="A68" s="912"/>
      <c r="B68" s="913"/>
      <c r="C68" s="913"/>
      <c r="D68" s="913"/>
      <c r="E68" s="914"/>
    </row>
    <row r="69" spans="1:7" ht="15.75" customHeight="1">
      <c r="A69" s="918" t="s">
        <v>714</v>
      </c>
      <c r="B69" s="919"/>
      <c r="C69" s="919"/>
      <c r="D69" s="919"/>
      <c r="E69" s="920"/>
    </row>
    <row r="70" spans="1:7" ht="15.75" customHeight="1">
      <c r="A70" s="906"/>
      <c r="B70" s="907"/>
      <c r="C70" s="907"/>
      <c r="D70" s="907"/>
      <c r="E70" s="908"/>
    </row>
    <row r="71" spans="1:7" ht="15.75" customHeight="1">
      <c r="A71" s="909"/>
      <c r="B71" s="910"/>
      <c r="C71" s="910"/>
      <c r="D71" s="910"/>
      <c r="E71" s="911"/>
    </row>
    <row r="72" spans="1:7" ht="15.75" customHeight="1">
      <c r="A72" s="912"/>
      <c r="B72" s="913"/>
      <c r="C72" s="913"/>
      <c r="D72" s="913"/>
      <c r="E72" s="914"/>
    </row>
    <row r="73" spans="1:7" ht="15.75" customHeight="1">
      <c r="A73" s="918" t="s">
        <v>563</v>
      </c>
      <c r="B73" s="919"/>
      <c r="C73" s="919"/>
      <c r="D73" s="919"/>
      <c r="E73" s="920"/>
      <c r="F73" s="458"/>
      <c r="G73" s="458"/>
    </row>
    <row r="74" spans="1:7" ht="27.75" customHeight="1">
      <c r="A74" s="767" t="s">
        <v>558</v>
      </c>
      <c r="B74" s="768" t="s">
        <v>554</v>
      </c>
      <c r="C74" s="768" t="s">
        <v>555</v>
      </c>
      <c r="D74" s="768" t="s">
        <v>556</v>
      </c>
      <c r="E74" s="769" t="s">
        <v>557</v>
      </c>
      <c r="F74" s="770" t="s">
        <v>626</v>
      </c>
    </row>
    <row r="75" spans="1:7" ht="15" customHeight="1">
      <c r="A75" s="692"/>
      <c r="B75" s="690"/>
      <c r="C75" s="690"/>
      <c r="D75" s="690"/>
      <c r="E75" s="690"/>
      <c r="F75" s="792"/>
    </row>
    <row r="76" spans="1:7" ht="15" customHeight="1">
      <c r="A76" s="692"/>
      <c r="B76" s="690"/>
      <c r="C76" s="690"/>
      <c r="D76" s="690"/>
      <c r="E76" s="690"/>
      <c r="F76" s="792"/>
    </row>
    <row r="77" spans="1:7" ht="15" customHeight="1">
      <c r="A77" s="748"/>
      <c r="B77" s="690"/>
      <c r="C77" s="690"/>
      <c r="D77" s="690"/>
      <c r="E77" s="690"/>
      <c r="F77" s="792"/>
    </row>
    <row r="78" spans="1:7" ht="15" customHeight="1">
      <c r="A78" s="748"/>
      <c r="B78" s="690"/>
      <c r="C78" s="690"/>
      <c r="D78" s="690"/>
      <c r="E78" s="690"/>
      <c r="F78" s="792"/>
    </row>
    <row r="79" spans="1:7" ht="15" customHeight="1">
      <c r="A79" s="748"/>
      <c r="B79" s="690"/>
      <c r="C79" s="690"/>
      <c r="D79" s="690"/>
      <c r="E79" s="690"/>
      <c r="F79" s="792"/>
    </row>
    <row r="80" spans="1:7" ht="15" customHeight="1">
      <c r="A80" s="692"/>
      <c r="B80" s="690"/>
      <c r="C80" s="690"/>
      <c r="D80" s="690"/>
      <c r="E80" s="690"/>
      <c r="F80" s="792"/>
    </row>
    <row r="81" spans="1:6" ht="15" customHeight="1">
      <c r="A81" s="692"/>
      <c r="B81" s="690"/>
      <c r="C81" s="690"/>
      <c r="D81" s="690"/>
      <c r="E81" s="690"/>
      <c r="F81" s="792"/>
    </row>
    <row r="82" spans="1:6" ht="15" customHeight="1">
      <c r="A82" s="692"/>
      <c r="B82" s="690"/>
      <c r="C82" s="690"/>
      <c r="D82" s="690"/>
      <c r="E82" s="694"/>
      <c r="F82" s="792"/>
    </row>
    <row r="83" spans="1:6" ht="15.75" customHeight="1">
      <c r="A83" s="915" t="s">
        <v>391</v>
      </c>
      <c r="B83" s="916"/>
      <c r="C83" s="916"/>
      <c r="D83" s="916"/>
      <c r="E83" s="917"/>
    </row>
    <row r="84" spans="1:6" ht="15.75" customHeight="1">
      <c r="A84" s="392" t="s">
        <v>708</v>
      </c>
      <c r="B84" s="884" t="s">
        <v>709</v>
      </c>
      <c r="C84" s="884"/>
      <c r="D84" s="884"/>
      <c r="E84" s="885"/>
    </row>
    <row r="85" spans="1:6" ht="15" customHeight="1">
      <c r="A85" s="41"/>
      <c r="B85" s="875"/>
      <c r="C85" s="876"/>
      <c r="D85" s="876"/>
      <c r="E85" s="877"/>
    </row>
    <row r="86" spans="1:6" ht="15" customHeight="1">
      <c r="A86" s="42"/>
      <c r="B86" s="878"/>
      <c r="C86" s="879"/>
      <c r="D86" s="879"/>
      <c r="E86" s="880"/>
    </row>
    <row r="87" spans="1:6" ht="15" customHeight="1">
      <c r="A87" s="43"/>
      <c r="B87" s="881"/>
      <c r="C87" s="882"/>
      <c r="D87" s="882"/>
      <c r="E87" s="883"/>
    </row>
    <row r="88" spans="1:6" ht="15.75" customHeight="1">
      <c r="A88" s="870" t="s">
        <v>399</v>
      </c>
      <c r="B88" s="871"/>
      <c r="C88" s="871"/>
      <c r="D88" s="871"/>
      <c r="E88" s="872"/>
    </row>
    <row r="89" spans="1:6" ht="15.75" customHeight="1">
      <c r="A89" s="867"/>
      <c r="B89" s="868"/>
      <c r="C89" s="868"/>
      <c r="D89" s="868"/>
      <c r="E89" s="869"/>
    </row>
    <row r="90" spans="1:6" ht="15.75" customHeight="1">
      <c r="A90" s="851"/>
      <c r="B90" s="852"/>
      <c r="C90" s="852"/>
      <c r="D90" s="852"/>
      <c r="E90" s="853"/>
    </row>
    <row r="91" spans="1:6" ht="15.75" customHeight="1">
      <c r="A91" s="854"/>
      <c r="B91" s="855"/>
      <c r="C91" s="855"/>
      <c r="D91" s="855"/>
      <c r="E91" s="856"/>
    </row>
    <row r="93" spans="1:6" s="337" customFormat="1" ht="15.75" customHeight="1"/>
  </sheetData>
  <sheetProtection algorithmName="SHA-512" hashValue="7fZu2SI8bSzs4EnEKGNN5mpDWuwaWdgP25oiaSLjf4y0TGODAeCUmI+YuZyM5YlWfSWZMahawpn5JrpbYIFicA==" saltValue="WNraYnFRDsxla0dSVKrKlw==" spinCount="100000" sheet="1" objects="1" scenarios="1"/>
  <mergeCells count="28">
    <mergeCell ref="A83:E83"/>
    <mergeCell ref="B85:E85"/>
    <mergeCell ref="B86:E86"/>
    <mergeCell ref="B87:E87"/>
    <mergeCell ref="A89:E91"/>
    <mergeCell ref="A88:E88"/>
    <mergeCell ref="B84:E84"/>
    <mergeCell ref="A54:E56"/>
    <mergeCell ref="A58:E60"/>
    <mergeCell ref="A62:E64"/>
    <mergeCell ref="A66:E68"/>
    <mergeCell ref="A73:E73"/>
    <mergeCell ref="A65:E65"/>
    <mergeCell ref="A61:E61"/>
    <mergeCell ref="A57:E57"/>
    <mergeCell ref="A69:E69"/>
    <mergeCell ref="A70:E72"/>
    <mergeCell ref="A3:E3"/>
    <mergeCell ref="A10:E10"/>
    <mergeCell ref="A42:E44"/>
    <mergeCell ref="A46:E48"/>
    <mergeCell ref="A50:E52"/>
    <mergeCell ref="A53:E53"/>
    <mergeCell ref="A49:E49"/>
    <mergeCell ref="A45:E45"/>
    <mergeCell ref="A41:E41"/>
    <mergeCell ref="B24:E24"/>
    <mergeCell ref="B39:E39"/>
  </mergeCells>
  <conditionalFormatting sqref="B37:E37 B30:E30 B22:E22 B15:E15 B8:E8">
    <cfRule type="cellIs" dxfId="73" priority="9" operator="equal">
      <formula>"No"</formula>
    </cfRule>
    <cfRule type="cellIs" dxfId="72" priority="10" operator="equal">
      <formula>"Yes"</formula>
    </cfRule>
  </conditionalFormatting>
  <conditionalFormatting sqref="B36:E36 B29:E29 B21:E21 B14:E14 B7:E7">
    <cfRule type="expression" dxfId="71" priority="1" stopIfTrue="1">
      <formula>B7=""</formula>
    </cfRule>
  </conditionalFormatting>
  <dataValidations count="1">
    <dataValidation type="list" allowBlank="1" showInputMessage="1" showErrorMessage="1" sqref="B30:E30 B8:E8 B15:E15 B22:E22 B37:E37">
      <formula1>risk</formula1>
    </dataValidation>
  </dataValidations>
  <hyperlinks>
    <hyperlink ref="B4" r:id="rId1" display="Binge Drinking - Percent (2013-15)"/>
    <hyperlink ref="C4" r:id="rId2" display="Chronic Drinkers - Percent (2013-15)"/>
    <hyperlink ref="D4" r:id="rId3" display="Current Smoker - Percent (2013-15)"/>
    <hyperlink ref="E4" r:id="rId4" display="Smokeless Tobacco User - Percent (2013-15)"/>
    <hyperlink ref="A10" r:id="rId5" display="NSDUH Regional Drug Use (2012 - 2014) - [ENTER 18 OR OLDER DATA] "/>
    <hyperlink ref="A10:E10" r:id="rId6" display="NSDUH Regional Drug Use (2014 - 2016) - [ENTER 18 OR OLDER DATA] "/>
  </hyperlinks>
  <pageMargins left="0.25" right="0.25" top="0.5" bottom="0.5" header="0" footer="0"/>
  <pageSetup scale="92" fitToWidth="0" orientation="landscape" r:id="rId7"/>
  <drawing r:id="rId8"/>
  <legacyDrawing r:id="rId9"/>
  <extLst>
    <ext xmlns:x14="http://schemas.microsoft.com/office/spreadsheetml/2009/9/main" uri="{78C0D931-6437-407d-A8EE-F0AAD7539E65}">
      <x14:conditionalFormattings>
        <x14:conditionalFormatting xmlns:xm="http://schemas.microsoft.com/office/excel/2006/main">
          <x14:cfRule type="expression" priority="2" id="{D378FC58-B726-42D1-9922-068BD70D8AFF}">
            <xm:f>B7&gt;=lists!$A$8</xm:f>
            <x14:dxf>
              <font>
                <b/>
                <i val="0"/>
              </font>
              <fill>
                <patternFill>
                  <bgColor rgb="FFFF6464"/>
                </patternFill>
              </fill>
            </x14:dxf>
          </x14:cfRule>
          <x14:cfRule type="expression" priority="3" id="{E991B238-73E6-4B9B-8883-9F5F928EA0A1}">
            <xm:f>B7&gt;=lists!$A$7</xm:f>
            <x14:dxf>
              <font>
                <b/>
                <i val="0"/>
              </font>
              <fill>
                <patternFill>
                  <bgColor theme="9" tint="0.39994506668294322"/>
                </patternFill>
              </fill>
            </x14:dxf>
          </x14:cfRule>
          <x14:cfRule type="expression" priority="4" id="{9A2E46D5-C0EF-4C85-94A8-E11CE8E8E4A4}">
            <xm:f>B7&gt;=lists!$A$6</xm:f>
            <x14:dxf>
              <font>
                <b/>
                <i val="0"/>
              </font>
              <fill>
                <patternFill>
                  <bgColor rgb="FFFFFF99"/>
                </patternFill>
              </fill>
            </x14:dxf>
          </x14:cfRule>
          <xm:sqref>B36:E36 B29:E29 B21:E21 B14:E14 B7:E7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lists!$C$31:$C$35</xm:f>
          </x14:formula1>
          <xm:sqref>B75:C82</xm:sqref>
        </x14:dataValidation>
        <x14:dataValidation type="list" allowBlank="1" showInputMessage="1" showErrorMessage="1">
          <x14:formula1>
            <xm:f>lists!$E$31:$E$35</xm:f>
          </x14:formula1>
          <xm:sqref>E75:E82</xm:sqref>
        </x14:dataValidation>
        <x14:dataValidation type="list" allowBlank="1" showInputMessage="1" showErrorMessage="1">
          <x14:formula1>
            <xm:f>lists!$D$31:$D$34</xm:f>
          </x14:formula1>
          <xm:sqref>D75:D82</xm:sqref>
        </x14:dataValidation>
        <x14:dataValidation type="list" allowBlank="1" showInputMessage="1" showErrorMessage="1">
          <x14:formula1>
            <xm:f>lists!$E$2:$E$9</xm:f>
          </x14:formula1>
          <xm:sqref>A85:A87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C00000"/>
  </sheetPr>
  <dimension ref="A1:V103"/>
  <sheetViews>
    <sheetView showGridLines="0" zoomScale="90" zoomScaleNormal="90" workbookViewId="0">
      <selection activeCell="A57" sqref="A57:G57"/>
    </sheetView>
  </sheetViews>
  <sheetFormatPr defaultColWidth="14.42578125" defaultRowHeight="15.75" customHeight="1"/>
  <cols>
    <col min="1" max="1" width="23.7109375" style="55" customWidth="1"/>
    <col min="2" max="7" width="22.7109375" style="55" customWidth="1"/>
    <col min="8" max="16384" width="14.42578125" style="55"/>
  </cols>
  <sheetData>
    <row r="1" spans="1:22" ht="15.75" customHeight="1">
      <c r="A1" s="437" t="s">
        <v>522</v>
      </c>
      <c r="B1" s="63"/>
      <c r="C1" s="463"/>
      <c r="D1" s="464"/>
      <c r="E1" s="464"/>
      <c r="F1" s="464"/>
      <c r="G1" s="63"/>
      <c r="H1" s="63"/>
      <c r="I1" s="63"/>
      <c r="J1" s="63"/>
      <c r="K1" s="63"/>
      <c r="L1" s="63"/>
      <c r="M1" s="63"/>
      <c r="N1" s="63"/>
      <c r="O1" s="63"/>
      <c r="P1" s="63"/>
      <c r="Q1" s="63"/>
      <c r="R1" s="63"/>
      <c r="S1" s="63"/>
      <c r="T1" s="63"/>
      <c r="U1" s="63"/>
      <c r="V1" s="63"/>
    </row>
    <row r="2" spans="1:22" s="337" customFormat="1" ht="18">
      <c r="A2" s="465" t="s">
        <v>332</v>
      </c>
      <c r="B2" s="466"/>
      <c r="C2" s="466"/>
      <c r="D2" s="466"/>
      <c r="E2" s="466"/>
      <c r="F2" s="466"/>
      <c r="G2" s="467"/>
      <c r="H2" s="468"/>
      <c r="I2" s="468"/>
      <c r="J2" s="468"/>
      <c r="K2" s="468"/>
      <c r="L2" s="468"/>
      <c r="M2" s="468"/>
      <c r="N2" s="468"/>
      <c r="O2" s="468"/>
      <c r="P2" s="468"/>
      <c r="Q2" s="468"/>
      <c r="R2" s="468"/>
      <c r="S2" s="468"/>
      <c r="T2" s="468"/>
      <c r="U2" s="468"/>
      <c r="V2" s="468"/>
    </row>
    <row r="3" spans="1:22" s="174" customFormat="1" ht="66" customHeight="1">
      <c r="A3" s="469"/>
      <c r="B3" s="762" t="s">
        <v>685</v>
      </c>
      <c r="C3" s="762" t="s">
        <v>686</v>
      </c>
      <c r="D3" s="762" t="s">
        <v>687</v>
      </c>
      <c r="E3" s="762" t="s">
        <v>688</v>
      </c>
      <c r="F3" s="762" t="s">
        <v>426</v>
      </c>
      <c r="G3" s="763" t="s">
        <v>571</v>
      </c>
    </row>
    <row r="4" spans="1:22" ht="15.75" customHeight="1">
      <c r="A4" s="470" t="s">
        <v>13</v>
      </c>
      <c r="B4" s="34"/>
      <c r="C4" s="34"/>
      <c r="D4" s="34"/>
      <c r="E4" s="34"/>
      <c r="F4" s="34"/>
      <c r="G4" s="34"/>
    </row>
    <row r="5" spans="1:22" ht="15.75" customHeight="1">
      <c r="A5" s="59" t="s">
        <v>12</v>
      </c>
      <c r="B5" s="471">
        <v>0.15</v>
      </c>
      <c r="C5" s="471">
        <v>0.01</v>
      </c>
      <c r="D5" s="471">
        <v>0.04</v>
      </c>
      <c r="E5" s="471">
        <v>0.16</v>
      </c>
      <c r="F5" s="369">
        <v>2.9</v>
      </c>
      <c r="G5" s="471">
        <v>15.8</v>
      </c>
    </row>
    <row r="6" spans="1:22" ht="15.75" customHeight="1">
      <c r="A6" s="472" t="s">
        <v>364</v>
      </c>
      <c r="B6" s="364" t="str">
        <f t="shared" ref="B6:G6" si="0">IF(OR(B4="",B5=""),"",(IFERROR((B4/B5),"")))</f>
        <v/>
      </c>
      <c r="C6" s="364" t="str">
        <f t="shared" si="0"/>
        <v/>
      </c>
      <c r="D6" s="364" t="str">
        <f t="shared" si="0"/>
        <v/>
      </c>
      <c r="E6" s="364" t="str">
        <f t="shared" si="0"/>
        <v/>
      </c>
      <c r="F6" s="364" t="str">
        <f t="shared" si="0"/>
        <v/>
      </c>
      <c r="G6" s="364" t="str">
        <f t="shared" si="0"/>
        <v/>
      </c>
    </row>
    <row r="7" spans="1:22" ht="15.75" customHeight="1">
      <c r="A7" s="361" t="s">
        <v>30</v>
      </c>
      <c r="B7" s="259"/>
      <c r="C7" s="259"/>
      <c r="D7" s="259"/>
      <c r="E7" s="259"/>
      <c r="F7" s="259"/>
      <c r="G7" s="259"/>
    </row>
    <row r="8" spans="1:22" ht="15.75" customHeight="1">
      <c r="A8" s="950" t="s">
        <v>381</v>
      </c>
      <c r="B8" s="943"/>
      <c r="C8" s="943"/>
      <c r="D8" s="943"/>
      <c r="E8" s="943"/>
      <c r="F8" s="943"/>
      <c r="G8" s="943"/>
    </row>
    <row r="9" spans="1:22" ht="15.75" customHeight="1">
      <c r="A9" s="951"/>
      <c r="B9" s="943"/>
      <c r="C9" s="943"/>
      <c r="D9" s="943"/>
      <c r="E9" s="943"/>
      <c r="F9" s="943"/>
      <c r="G9" s="943"/>
    </row>
    <row r="10" spans="1:22" ht="40.5" customHeight="1">
      <c r="A10" s="473"/>
      <c r="B10" s="474" t="s">
        <v>427</v>
      </c>
      <c r="C10" s="764" t="s">
        <v>716</v>
      </c>
      <c r="D10" s="764" t="s">
        <v>717</v>
      </c>
      <c r="E10" s="764" t="s">
        <v>718</v>
      </c>
      <c r="F10" s="474" t="s">
        <v>428</v>
      </c>
      <c r="G10" s="57" t="s">
        <v>289</v>
      </c>
    </row>
    <row r="11" spans="1:22" ht="15.75" customHeight="1">
      <c r="A11" s="470" t="s">
        <v>13</v>
      </c>
      <c r="B11" s="34"/>
      <c r="C11" s="34"/>
      <c r="D11" s="34"/>
      <c r="E11" s="34"/>
      <c r="F11" s="34"/>
      <c r="G11" s="34"/>
    </row>
    <row r="12" spans="1:22" ht="15.75" customHeight="1">
      <c r="A12" s="59" t="s">
        <v>12</v>
      </c>
      <c r="B12" s="369" t="s">
        <v>415</v>
      </c>
      <c r="C12" s="475" t="s">
        <v>415</v>
      </c>
      <c r="D12" s="369" t="s">
        <v>415</v>
      </c>
      <c r="E12" s="369" t="s">
        <v>415</v>
      </c>
      <c r="F12" s="369" t="s">
        <v>415</v>
      </c>
      <c r="G12" s="471"/>
    </row>
    <row r="13" spans="1:22" ht="15.75" customHeight="1">
      <c r="A13" s="472" t="s">
        <v>364</v>
      </c>
      <c r="B13" s="364" t="str">
        <f t="shared" ref="B13:G13" si="1">IF(OR(B11="",B12=""),"",(IFERROR((B11/B12),"")))</f>
        <v/>
      </c>
      <c r="C13" s="364" t="str">
        <f t="shared" si="1"/>
        <v/>
      </c>
      <c r="D13" s="364" t="str">
        <f t="shared" si="1"/>
        <v/>
      </c>
      <c r="E13" s="364" t="str">
        <f t="shared" si="1"/>
        <v/>
      </c>
      <c r="F13" s="364" t="str">
        <f t="shared" si="1"/>
        <v/>
      </c>
      <c r="G13" s="364" t="str">
        <f t="shared" si="1"/>
        <v/>
      </c>
    </row>
    <row r="14" spans="1:22" ht="15.75" customHeight="1">
      <c r="A14" s="361" t="s">
        <v>30</v>
      </c>
      <c r="B14" s="39"/>
      <c r="C14" s="39"/>
      <c r="D14" s="39"/>
      <c r="E14" s="39"/>
      <c r="F14" s="39"/>
      <c r="G14" s="39"/>
    </row>
    <row r="15" spans="1:22" ht="15.75" customHeight="1">
      <c r="A15" s="950" t="s">
        <v>381</v>
      </c>
      <c r="B15" s="943"/>
      <c r="C15" s="943"/>
      <c r="D15" s="943"/>
      <c r="E15" s="943"/>
      <c r="F15" s="943"/>
      <c r="G15" s="943"/>
    </row>
    <row r="16" spans="1:22" ht="15.75" customHeight="1" thickBot="1">
      <c r="A16" s="952"/>
      <c r="B16" s="943"/>
      <c r="C16" s="943"/>
      <c r="D16" s="943"/>
      <c r="E16" s="943"/>
      <c r="F16" s="943"/>
      <c r="G16" s="943"/>
    </row>
    <row r="17" spans="1:7" ht="34.5" customHeight="1">
      <c r="A17" s="476"/>
      <c r="B17" s="489"/>
      <c r="C17" s="489"/>
      <c r="D17" s="489"/>
      <c r="E17" s="490"/>
      <c r="F17" s="490"/>
      <c r="G17" s="491"/>
    </row>
    <row r="18" spans="1:7" ht="15" customHeight="1">
      <c r="A18" s="477" t="s">
        <v>13</v>
      </c>
      <c r="B18" s="34"/>
      <c r="C18" s="34"/>
      <c r="D18" s="34"/>
      <c r="E18" s="34"/>
      <c r="F18" s="34"/>
      <c r="G18" s="232"/>
    </row>
    <row r="19" spans="1:7" ht="15" customHeight="1">
      <c r="A19" s="478" t="s">
        <v>12</v>
      </c>
      <c r="B19" s="36"/>
      <c r="C19" s="36"/>
      <c r="D19" s="36"/>
      <c r="E19" s="53"/>
      <c r="F19" s="36"/>
      <c r="G19" s="251"/>
    </row>
    <row r="20" spans="1:7" ht="15" customHeight="1">
      <c r="A20" s="479" t="s">
        <v>364</v>
      </c>
      <c r="B20" s="364" t="str">
        <f t="shared" ref="B20:G20" si="2">IF(OR(B18="",B19=""),"",(IFERROR((B18/B19),"")))</f>
        <v/>
      </c>
      <c r="C20" s="364" t="str">
        <f t="shared" si="2"/>
        <v/>
      </c>
      <c r="D20" s="364" t="str">
        <f t="shared" si="2"/>
        <v/>
      </c>
      <c r="E20" s="364" t="str">
        <f t="shared" si="2"/>
        <v/>
      </c>
      <c r="F20" s="364" t="str">
        <f t="shared" si="2"/>
        <v/>
      </c>
      <c r="G20" s="378" t="str">
        <f t="shared" si="2"/>
        <v/>
      </c>
    </row>
    <row r="21" spans="1:7" ht="15" customHeight="1">
      <c r="A21" s="480" t="s">
        <v>30</v>
      </c>
      <c r="B21" s="39"/>
      <c r="C21" s="39"/>
      <c r="D21" s="39"/>
      <c r="E21" s="39"/>
      <c r="F21" s="39"/>
      <c r="G21" s="236"/>
    </row>
    <row r="22" spans="1:7" ht="15" customHeight="1">
      <c r="A22" s="939" t="s">
        <v>381</v>
      </c>
      <c r="B22" s="943"/>
      <c r="C22" s="943"/>
      <c r="D22" s="943"/>
      <c r="E22" s="943"/>
      <c r="F22" s="943"/>
      <c r="G22" s="941"/>
    </row>
    <row r="23" spans="1:7" ht="15" customHeight="1" thickBot="1">
      <c r="A23" s="940"/>
      <c r="B23" s="944"/>
      <c r="C23" s="944"/>
      <c r="D23" s="944"/>
      <c r="E23" s="944"/>
      <c r="F23" s="944"/>
      <c r="G23" s="942"/>
    </row>
    <row r="24" spans="1:7" ht="15" customHeight="1"/>
    <row r="25" spans="1:7" ht="15" customHeight="1">
      <c r="A25" s="945" t="s">
        <v>642</v>
      </c>
      <c r="B25" s="946"/>
      <c r="C25" s="946"/>
      <c r="D25" s="946"/>
      <c r="E25" s="946"/>
      <c r="F25" s="946"/>
      <c r="G25" s="947"/>
    </row>
    <row r="26" spans="1:7" ht="15" customHeight="1">
      <c r="A26" s="906"/>
      <c r="B26" s="907"/>
      <c r="C26" s="907"/>
      <c r="D26" s="907"/>
      <c r="E26" s="907"/>
      <c r="F26" s="907"/>
      <c r="G26" s="908"/>
    </row>
    <row r="27" spans="1:7" ht="15" customHeight="1">
      <c r="A27" s="909"/>
      <c r="B27" s="910"/>
      <c r="C27" s="910"/>
      <c r="D27" s="910"/>
      <c r="E27" s="910"/>
      <c r="F27" s="910"/>
      <c r="G27" s="911"/>
    </row>
    <row r="28" spans="1:7" ht="15" customHeight="1">
      <c r="A28" s="912"/>
      <c r="B28" s="913"/>
      <c r="C28" s="913"/>
      <c r="D28" s="913"/>
      <c r="E28" s="913"/>
      <c r="F28" s="913"/>
      <c r="G28" s="914"/>
    </row>
    <row r="29" spans="1:7" ht="15" customHeight="1">
      <c r="A29" s="918" t="s">
        <v>643</v>
      </c>
      <c r="B29" s="919"/>
      <c r="C29" s="919"/>
      <c r="D29" s="919"/>
      <c r="E29" s="919"/>
      <c r="F29" s="919"/>
      <c r="G29" s="920"/>
    </row>
    <row r="30" spans="1:7" ht="15" customHeight="1">
      <c r="A30" s="906"/>
      <c r="B30" s="907"/>
      <c r="C30" s="907"/>
      <c r="D30" s="907"/>
      <c r="E30" s="907"/>
      <c r="F30" s="907"/>
      <c r="G30" s="908"/>
    </row>
    <row r="31" spans="1:7" ht="15" customHeight="1">
      <c r="A31" s="909"/>
      <c r="B31" s="910"/>
      <c r="C31" s="910"/>
      <c r="D31" s="910"/>
      <c r="E31" s="910"/>
      <c r="F31" s="910"/>
      <c r="G31" s="911"/>
    </row>
    <row r="32" spans="1:7" ht="15" customHeight="1">
      <c r="A32" s="912"/>
      <c r="B32" s="913"/>
      <c r="C32" s="913"/>
      <c r="D32" s="913"/>
      <c r="E32" s="913"/>
      <c r="F32" s="913"/>
      <c r="G32" s="914"/>
    </row>
    <row r="33" spans="1:22" ht="15" customHeight="1">
      <c r="A33" s="918" t="s">
        <v>644</v>
      </c>
      <c r="B33" s="919"/>
      <c r="C33" s="919"/>
      <c r="D33" s="919"/>
      <c r="E33" s="919"/>
      <c r="F33" s="919"/>
      <c r="G33" s="920"/>
    </row>
    <row r="34" spans="1:22" ht="15" customHeight="1">
      <c r="A34" s="906"/>
      <c r="B34" s="907"/>
      <c r="C34" s="907"/>
      <c r="D34" s="907"/>
      <c r="E34" s="907"/>
      <c r="F34" s="907"/>
      <c r="G34" s="908"/>
    </row>
    <row r="35" spans="1:22" ht="15" customHeight="1">
      <c r="A35" s="909"/>
      <c r="B35" s="910"/>
      <c r="C35" s="910"/>
      <c r="D35" s="910"/>
      <c r="E35" s="910"/>
      <c r="F35" s="910"/>
      <c r="G35" s="911"/>
    </row>
    <row r="36" spans="1:22" ht="15" customHeight="1">
      <c r="A36" s="912"/>
      <c r="B36" s="913"/>
      <c r="C36" s="913"/>
      <c r="D36" s="913"/>
      <c r="E36" s="913"/>
      <c r="F36" s="913"/>
      <c r="G36" s="914"/>
    </row>
    <row r="37" spans="1:22" ht="15" customHeight="1">
      <c r="A37" s="918" t="s">
        <v>645</v>
      </c>
      <c r="B37" s="919"/>
      <c r="C37" s="919"/>
      <c r="D37" s="919"/>
      <c r="E37" s="919"/>
      <c r="F37" s="919"/>
      <c r="G37" s="920"/>
    </row>
    <row r="38" spans="1:22" ht="15" customHeight="1">
      <c r="A38" s="906"/>
      <c r="B38" s="907"/>
      <c r="C38" s="907"/>
      <c r="D38" s="907"/>
      <c r="E38" s="907"/>
      <c r="F38" s="907"/>
      <c r="G38" s="908"/>
    </row>
    <row r="39" spans="1:22" ht="15" customHeight="1">
      <c r="A39" s="909"/>
      <c r="B39" s="910"/>
      <c r="C39" s="910"/>
      <c r="D39" s="910"/>
      <c r="E39" s="910"/>
      <c r="F39" s="910"/>
      <c r="G39" s="911"/>
      <c r="H39" s="63"/>
      <c r="I39" s="63"/>
      <c r="J39" s="63"/>
      <c r="K39" s="63"/>
      <c r="L39" s="63"/>
      <c r="M39" s="63"/>
      <c r="N39" s="63"/>
      <c r="O39" s="63"/>
      <c r="P39" s="63"/>
      <c r="Q39" s="63"/>
      <c r="R39" s="63"/>
      <c r="S39" s="63"/>
      <c r="T39" s="63"/>
      <c r="U39" s="63"/>
      <c r="V39" s="63"/>
    </row>
    <row r="40" spans="1:22" ht="15" customHeight="1">
      <c r="A40" s="912"/>
      <c r="B40" s="913"/>
      <c r="C40" s="913"/>
      <c r="D40" s="913"/>
      <c r="E40" s="913"/>
      <c r="F40" s="913"/>
      <c r="G40" s="914"/>
    </row>
    <row r="41" spans="1:22" ht="15" customHeight="1">
      <c r="A41" s="918" t="s">
        <v>629</v>
      </c>
      <c r="B41" s="919"/>
      <c r="C41" s="919"/>
      <c r="D41" s="919"/>
      <c r="E41" s="919"/>
      <c r="F41" s="919"/>
      <c r="G41" s="920"/>
      <c r="H41" s="63"/>
      <c r="I41" s="63"/>
      <c r="J41" s="63"/>
      <c r="K41" s="63"/>
      <c r="L41" s="63"/>
      <c r="M41" s="63"/>
      <c r="N41" s="63"/>
      <c r="O41" s="63"/>
      <c r="P41" s="63"/>
      <c r="Q41" s="63"/>
      <c r="R41" s="63"/>
      <c r="S41" s="63"/>
      <c r="T41" s="63"/>
      <c r="U41" s="63"/>
      <c r="V41" s="63"/>
    </row>
    <row r="42" spans="1:22" ht="15" customHeight="1">
      <c r="A42" s="906"/>
      <c r="B42" s="907"/>
      <c r="C42" s="907"/>
      <c r="D42" s="907"/>
      <c r="E42" s="907"/>
      <c r="F42" s="907"/>
      <c r="G42" s="908"/>
      <c r="H42" s="63"/>
      <c r="I42" s="63"/>
      <c r="J42" s="63"/>
      <c r="K42" s="63"/>
      <c r="L42" s="63"/>
      <c r="M42" s="63"/>
      <c r="N42" s="63"/>
      <c r="O42" s="63"/>
      <c r="P42" s="63"/>
      <c r="Q42" s="63"/>
      <c r="R42" s="63"/>
      <c r="S42" s="63"/>
      <c r="T42" s="63"/>
      <c r="U42" s="63"/>
      <c r="V42" s="63"/>
    </row>
    <row r="43" spans="1:22" ht="15" customHeight="1">
      <c r="A43" s="909"/>
      <c r="B43" s="910"/>
      <c r="C43" s="910"/>
      <c r="D43" s="910"/>
      <c r="E43" s="910"/>
      <c r="F43" s="910"/>
      <c r="G43" s="911"/>
      <c r="H43" s="63"/>
      <c r="I43" s="63"/>
      <c r="J43" s="63"/>
      <c r="K43" s="63"/>
      <c r="L43" s="63"/>
      <c r="M43" s="63"/>
      <c r="N43" s="63"/>
      <c r="O43" s="63"/>
      <c r="P43" s="63"/>
      <c r="Q43" s="63"/>
      <c r="R43" s="63"/>
      <c r="S43" s="63"/>
      <c r="T43" s="63"/>
      <c r="U43" s="63"/>
      <c r="V43" s="63"/>
    </row>
    <row r="44" spans="1:22" ht="15" customHeight="1">
      <c r="A44" s="912"/>
      <c r="B44" s="913"/>
      <c r="C44" s="913"/>
      <c r="D44" s="913"/>
      <c r="E44" s="913"/>
      <c r="F44" s="913"/>
      <c r="G44" s="914"/>
      <c r="H44" s="63"/>
      <c r="I44" s="63"/>
      <c r="J44" s="63"/>
      <c r="K44" s="63"/>
      <c r="L44" s="63"/>
      <c r="M44" s="63"/>
      <c r="N44" s="63"/>
      <c r="O44" s="63"/>
      <c r="P44" s="63"/>
      <c r="Q44" s="63"/>
      <c r="R44" s="63"/>
      <c r="S44" s="63"/>
      <c r="T44" s="63"/>
      <c r="U44" s="63"/>
      <c r="V44" s="63"/>
    </row>
    <row r="45" spans="1:22" ht="15" customHeight="1">
      <c r="A45" s="894" t="s">
        <v>646</v>
      </c>
      <c r="B45" s="895"/>
      <c r="C45" s="895"/>
      <c r="D45" s="895"/>
      <c r="E45" s="895"/>
      <c r="F45" s="895"/>
      <c r="G45" s="896"/>
      <c r="H45" s="63"/>
      <c r="I45" s="63"/>
      <c r="J45" s="63"/>
      <c r="K45" s="63"/>
      <c r="L45" s="63"/>
      <c r="M45" s="63"/>
      <c r="N45" s="63"/>
      <c r="O45" s="63"/>
      <c r="P45" s="63"/>
      <c r="Q45" s="63"/>
      <c r="R45" s="63"/>
      <c r="S45" s="63"/>
      <c r="T45" s="63"/>
      <c r="U45" s="63"/>
      <c r="V45" s="63"/>
    </row>
    <row r="46" spans="1:22" ht="15" customHeight="1">
      <c r="A46" s="906"/>
      <c r="B46" s="907"/>
      <c r="C46" s="907"/>
      <c r="D46" s="907"/>
      <c r="E46" s="907"/>
      <c r="F46" s="907"/>
      <c r="G46" s="908"/>
      <c r="H46" s="63"/>
      <c r="I46" s="63"/>
      <c r="J46" s="63"/>
      <c r="K46" s="63"/>
      <c r="L46" s="63"/>
      <c r="M46" s="63"/>
      <c r="N46" s="63"/>
      <c r="O46" s="63"/>
      <c r="P46" s="63"/>
      <c r="Q46" s="63"/>
      <c r="R46" s="63"/>
      <c r="S46" s="63"/>
      <c r="T46" s="63"/>
      <c r="U46" s="63"/>
      <c r="V46" s="63"/>
    </row>
    <row r="47" spans="1:22" ht="15" customHeight="1">
      <c r="A47" s="909"/>
      <c r="B47" s="910"/>
      <c r="C47" s="910"/>
      <c r="D47" s="910"/>
      <c r="E47" s="910"/>
      <c r="F47" s="910"/>
      <c r="G47" s="911"/>
      <c r="H47" s="63"/>
      <c r="I47" s="63"/>
      <c r="J47" s="63"/>
      <c r="K47" s="63"/>
      <c r="L47" s="63"/>
      <c r="M47" s="63"/>
      <c r="N47" s="63"/>
      <c r="O47" s="63"/>
      <c r="P47" s="63"/>
      <c r="Q47" s="63"/>
      <c r="R47" s="63"/>
      <c r="S47" s="63"/>
      <c r="T47" s="63"/>
      <c r="U47" s="63"/>
      <c r="V47" s="63"/>
    </row>
    <row r="48" spans="1:22" ht="15" customHeight="1">
      <c r="A48" s="912"/>
      <c r="B48" s="913"/>
      <c r="C48" s="913"/>
      <c r="D48" s="913"/>
      <c r="E48" s="913"/>
      <c r="F48" s="913"/>
      <c r="G48" s="914"/>
    </row>
    <row r="49" spans="1:22" ht="15" customHeight="1">
      <c r="A49" s="918" t="s">
        <v>647</v>
      </c>
      <c r="B49" s="919"/>
      <c r="C49" s="919"/>
      <c r="D49" s="919"/>
      <c r="E49" s="919"/>
      <c r="F49" s="919"/>
      <c r="G49" s="920"/>
      <c r="H49" s="63"/>
      <c r="I49" s="63"/>
      <c r="J49" s="63"/>
      <c r="K49" s="63"/>
      <c r="L49" s="63"/>
      <c r="M49" s="63"/>
      <c r="N49" s="63"/>
      <c r="O49" s="63"/>
      <c r="P49" s="63"/>
      <c r="Q49" s="63"/>
      <c r="R49" s="63"/>
      <c r="S49" s="63"/>
      <c r="T49" s="63"/>
      <c r="U49" s="63"/>
      <c r="V49" s="63"/>
    </row>
    <row r="50" spans="1:22" ht="15" customHeight="1">
      <c r="A50" s="906"/>
      <c r="B50" s="907"/>
      <c r="C50" s="907"/>
      <c r="D50" s="907"/>
      <c r="E50" s="907"/>
      <c r="F50" s="907"/>
      <c r="G50" s="908"/>
      <c r="H50" s="63"/>
      <c r="I50" s="63"/>
      <c r="J50" s="63"/>
      <c r="K50" s="63"/>
      <c r="L50" s="63"/>
      <c r="M50" s="63"/>
      <c r="N50" s="63"/>
      <c r="O50" s="63"/>
      <c r="P50" s="63"/>
      <c r="Q50" s="63"/>
      <c r="R50" s="63"/>
      <c r="S50" s="63"/>
      <c r="T50" s="63"/>
      <c r="U50" s="63"/>
      <c r="V50" s="63"/>
    </row>
    <row r="51" spans="1:22" ht="15" customHeight="1">
      <c r="A51" s="909"/>
      <c r="B51" s="910"/>
      <c r="C51" s="910"/>
      <c r="D51" s="910"/>
      <c r="E51" s="910"/>
      <c r="F51" s="910"/>
      <c r="G51" s="911"/>
      <c r="H51" s="63"/>
      <c r="I51" s="63"/>
      <c r="J51" s="63"/>
      <c r="K51" s="63"/>
      <c r="L51" s="63"/>
      <c r="M51" s="63"/>
      <c r="N51" s="63"/>
      <c r="O51" s="63"/>
      <c r="P51" s="63"/>
      <c r="Q51" s="63"/>
      <c r="R51" s="63"/>
      <c r="S51" s="63"/>
      <c r="T51" s="63"/>
      <c r="U51" s="63"/>
      <c r="V51" s="63"/>
    </row>
    <row r="52" spans="1:22" ht="15" customHeight="1">
      <c r="A52" s="912"/>
      <c r="B52" s="913"/>
      <c r="C52" s="913"/>
      <c r="D52" s="913"/>
      <c r="E52" s="913"/>
      <c r="F52" s="913"/>
      <c r="G52" s="914"/>
      <c r="H52" s="63"/>
      <c r="I52" s="63"/>
      <c r="J52" s="63"/>
      <c r="K52" s="63"/>
      <c r="L52" s="63"/>
      <c r="M52" s="63"/>
      <c r="N52" s="63"/>
      <c r="O52" s="63"/>
      <c r="P52" s="63"/>
      <c r="Q52" s="63"/>
      <c r="R52" s="63"/>
      <c r="S52" s="63"/>
      <c r="T52" s="63"/>
      <c r="U52" s="63"/>
      <c r="V52" s="63"/>
    </row>
    <row r="53" spans="1:22" ht="15" customHeight="1">
      <c r="A53" s="918" t="s">
        <v>713</v>
      </c>
      <c r="B53" s="919"/>
      <c r="C53" s="919"/>
      <c r="D53" s="919"/>
      <c r="E53" s="919"/>
      <c r="F53" s="919"/>
      <c r="G53" s="920"/>
      <c r="H53" s="63"/>
      <c r="I53" s="63"/>
      <c r="J53" s="63"/>
      <c r="K53" s="63"/>
      <c r="L53" s="63"/>
      <c r="M53" s="63"/>
      <c r="N53" s="63"/>
      <c r="O53" s="63"/>
      <c r="P53" s="63"/>
      <c r="Q53" s="63"/>
      <c r="R53" s="63"/>
      <c r="S53" s="63"/>
      <c r="T53" s="63"/>
      <c r="U53" s="63"/>
      <c r="V53" s="63"/>
    </row>
    <row r="54" spans="1:22" ht="15" customHeight="1">
      <c r="A54" s="906"/>
      <c r="B54" s="907"/>
      <c r="C54" s="907"/>
      <c r="D54" s="907"/>
      <c r="E54" s="907"/>
      <c r="F54" s="907"/>
      <c r="G54" s="908"/>
      <c r="H54" s="63"/>
      <c r="I54" s="63"/>
      <c r="J54" s="63"/>
      <c r="K54" s="63"/>
      <c r="L54" s="63"/>
      <c r="M54" s="63"/>
      <c r="N54" s="63"/>
      <c r="O54" s="63"/>
      <c r="P54" s="63"/>
      <c r="Q54" s="63"/>
      <c r="R54" s="63"/>
      <c r="S54" s="63"/>
      <c r="T54" s="63"/>
      <c r="U54" s="63"/>
      <c r="V54" s="63"/>
    </row>
    <row r="55" spans="1:22" ht="15" customHeight="1">
      <c r="A55" s="909"/>
      <c r="B55" s="910"/>
      <c r="C55" s="910"/>
      <c r="D55" s="910"/>
      <c r="E55" s="910"/>
      <c r="F55" s="910"/>
      <c r="G55" s="911"/>
      <c r="H55" s="63"/>
      <c r="I55" s="63"/>
      <c r="J55" s="63"/>
      <c r="K55" s="63"/>
      <c r="L55" s="63"/>
      <c r="M55" s="63"/>
      <c r="N55" s="63"/>
      <c r="O55" s="63"/>
      <c r="P55" s="63"/>
      <c r="Q55" s="63"/>
      <c r="R55" s="63"/>
      <c r="S55" s="63"/>
      <c r="T55" s="63"/>
      <c r="U55" s="63"/>
      <c r="V55" s="63"/>
    </row>
    <row r="56" spans="1:22" ht="15" customHeight="1">
      <c r="A56" s="912"/>
      <c r="B56" s="913"/>
      <c r="C56" s="913"/>
      <c r="D56" s="913"/>
      <c r="E56" s="913"/>
      <c r="F56" s="913"/>
      <c r="G56" s="914"/>
      <c r="H56" s="63"/>
      <c r="I56" s="63"/>
      <c r="J56" s="63"/>
      <c r="K56" s="63"/>
      <c r="L56" s="63"/>
      <c r="M56" s="63"/>
      <c r="N56" s="63"/>
      <c r="O56" s="63"/>
      <c r="P56" s="63"/>
      <c r="Q56" s="63"/>
      <c r="R56" s="63"/>
      <c r="S56" s="63"/>
      <c r="T56" s="63"/>
      <c r="U56" s="63"/>
      <c r="V56" s="63"/>
    </row>
    <row r="57" spans="1:22" ht="12.75" customHeight="1">
      <c r="A57" s="953" t="s">
        <v>563</v>
      </c>
      <c r="B57" s="954"/>
      <c r="C57" s="954"/>
      <c r="D57" s="954"/>
      <c r="E57" s="954"/>
      <c r="F57" s="954"/>
      <c r="G57" s="955"/>
    </row>
    <row r="58" spans="1:22" ht="15" customHeight="1">
      <c r="A58" s="767" t="s">
        <v>558</v>
      </c>
      <c r="B58" s="795" t="s">
        <v>554</v>
      </c>
      <c r="C58" s="795" t="s">
        <v>555</v>
      </c>
      <c r="D58" s="795" t="s">
        <v>556</v>
      </c>
      <c r="E58" s="795" t="s">
        <v>557</v>
      </c>
      <c r="F58" s="887" t="s">
        <v>626</v>
      </c>
      <c r="G58" s="888"/>
    </row>
    <row r="59" spans="1:22" ht="15" customHeight="1">
      <c r="A59" s="794"/>
      <c r="B59" s="690"/>
      <c r="C59" s="690"/>
      <c r="D59" s="690"/>
      <c r="E59" s="690"/>
      <c r="F59" s="892"/>
      <c r="G59" s="893"/>
    </row>
    <row r="60" spans="1:22" ht="15" customHeight="1">
      <c r="A60" s="794"/>
      <c r="B60" s="690"/>
      <c r="C60" s="690"/>
      <c r="D60" s="690"/>
      <c r="E60" s="690"/>
      <c r="F60" s="892"/>
      <c r="G60" s="893"/>
    </row>
    <row r="61" spans="1:22" ht="15" customHeight="1">
      <c r="A61" s="748"/>
      <c r="B61" s="690"/>
      <c r="C61" s="690"/>
      <c r="D61" s="690"/>
      <c r="E61" s="690"/>
      <c r="F61" s="886"/>
      <c r="G61" s="886"/>
    </row>
    <row r="62" spans="1:22" ht="15" customHeight="1">
      <c r="A62" s="748"/>
      <c r="B62" s="690"/>
      <c r="C62" s="690"/>
      <c r="D62" s="690"/>
      <c r="E62" s="690"/>
      <c r="F62" s="886"/>
      <c r="G62" s="886"/>
    </row>
    <row r="63" spans="1:22" ht="15" customHeight="1">
      <c r="A63" s="748"/>
      <c r="B63" s="690"/>
      <c r="C63" s="690"/>
      <c r="D63" s="690"/>
      <c r="E63" s="690"/>
      <c r="F63" s="886"/>
      <c r="G63" s="886"/>
    </row>
    <row r="64" spans="1:22" ht="15" customHeight="1">
      <c r="A64" s="692"/>
      <c r="B64" s="690"/>
      <c r="C64" s="690"/>
      <c r="D64" s="690"/>
      <c r="E64" s="690"/>
      <c r="F64" s="886"/>
      <c r="G64" s="886"/>
    </row>
    <row r="65" spans="1:7" ht="15" customHeight="1">
      <c r="A65" s="692"/>
      <c r="B65" s="690"/>
      <c r="C65" s="690"/>
      <c r="D65" s="690"/>
      <c r="E65" s="690"/>
      <c r="F65" s="886"/>
      <c r="G65" s="886"/>
    </row>
    <row r="66" spans="1:7" ht="15" customHeight="1">
      <c r="A66" s="692"/>
      <c r="B66" s="690"/>
      <c r="C66" s="690"/>
      <c r="D66" s="690"/>
      <c r="E66" s="690"/>
      <c r="F66" s="886"/>
      <c r="G66" s="886"/>
    </row>
    <row r="67" spans="1:7" ht="15" customHeight="1">
      <c r="A67" s="956" t="s">
        <v>332</v>
      </c>
      <c r="B67" s="957"/>
      <c r="C67" s="957"/>
      <c r="D67" s="957"/>
      <c r="E67" s="957"/>
      <c r="F67" s="957"/>
      <c r="G67" s="957"/>
    </row>
    <row r="68" spans="1:7" ht="12.75">
      <c r="A68" s="967" t="s">
        <v>708</v>
      </c>
      <c r="B68" s="968"/>
      <c r="C68" s="968" t="s">
        <v>709</v>
      </c>
      <c r="D68" s="968"/>
      <c r="E68" s="968"/>
      <c r="F68" s="968"/>
      <c r="G68" s="969"/>
    </row>
    <row r="69" spans="1:7" ht="15" customHeight="1">
      <c r="A69" s="962"/>
      <c r="B69" s="963"/>
      <c r="C69" s="964"/>
      <c r="D69" s="965"/>
      <c r="E69" s="965"/>
      <c r="F69" s="965"/>
      <c r="G69" s="966"/>
    </row>
    <row r="70" spans="1:7" ht="15" customHeight="1">
      <c r="A70" s="958"/>
      <c r="B70" s="959"/>
      <c r="C70" s="878"/>
      <c r="D70" s="879"/>
      <c r="E70" s="879"/>
      <c r="F70" s="879"/>
      <c r="G70" s="880"/>
    </row>
    <row r="71" spans="1:7" ht="15" customHeight="1">
      <c r="A71" s="960"/>
      <c r="B71" s="961"/>
      <c r="C71" s="881"/>
      <c r="D71" s="882"/>
      <c r="E71" s="882"/>
      <c r="F71" s="882"/>
      <c r="G71" s="883"/>
    </row>
    <row r="72" spans="1:7" ht="15" customHeight="1">
      <c r="A72" s="870" t="s">
        <v>399</v>
      </c>
      <c r="B72" s="871"/>
      <c r="C72" s="871"/>
      <c r="D72" s="871"/>
      <c r="E72" s="871"/>
      <c r="F72" s="871"/>
      <c r="G72" s="872"/>
    </row>
    <row r="73" spans="1:7" ht="15" customHeight="1">
      <c r="A73" s="867"/>
      <c r="B73" s="868"/>
      <c r="C73" s="868"/>
      <c r="D73" s="868"/>
      <c r="E73" s="868"/>
      <c r="F73" s="868"/>
      <c r="G73" s="869"/>
    </row>
    <row r="74" spans="1:7" ht="15" customHeight="1">
      <c r="A74" s="851"/>
      <c r="B74" s="852"/>
      <c r="C74" s="852"/>
      <c r="D74" s="852"/>
      <c r="E74" s="852"/>
      <c r="F74" s="852"/>
      <c r="G74" s="853"/>
    </row>
    <row r="75" spans="1:7" ht="15" customHeight="1">
      <c r="A75" s="854"/>
      <c r="B75" s="855"/>
      <c r="C75" s="855"/>
      <c r="D75" s="855"/>
      <c r="E75" s="855"/>
      <c r="F75" s="855"/>
      <c r="G75" s="856"/>
    </row>
    <row r="76" spans="1:7" ht="15" customHeight="1">
      <c r="A76" s="481"/>
      <c r="B76" s="347"/>
      <c r="C76" s="347"/>
      <c r="D76" s="347"/>
      <c r="E76" s="347"/>
      <c r="F76" s="347"/>
      <c r="G76" s="347"/>
    </row>
    <row r="77" spans="1:7" ht="15" customHeight="1">
      <c r="A77" s="674"/>
      <c r="B77" s="482"/>
      <c r="C77" s="482"/>
      <c r="D77" s="482"/>
      <c r="E77" s="482"/>
      <c r="F77" s="482"/>
      <c r="G77" s="482"/>
    </row>
    <row r="78" spans="1:7" ht="15" customHeight="1"/>
    <row r="79" spans="1:7" ht="15" customHeight="1">
      <c r="A79" s="483"/>
      <c r="B79" s="483"/>
      <c r="C79" s="483"/>
      <c r="D79" s="483"/>
      <c r="E79" s="483"/>
      <c r="F79" s="483"/>
      <c r="G79" s="483"/>
    </row>
    <row r="80" spans="1:7" ht="15" customHeight="1">
      <c r="A80" s="483"/>
      <c r="B80" s="390"/>
      <c r="C80" s="390"/>
      <c r="D80" s="390"/>
      <c r="E80" s="390"/>
      <c r="F80" s="390"/>
      <c r="G80" s="390"/>
    </row>
    <row r="81" spans="1:7" ht="15" customHeight="1">
      <c r="A81" s="390"/>
      <c r="B81" s="484"/>
      <c r="C81" s="484"/>
      <c r="D81" s="484"/>
      <c r="E81" s="484"/>
      <c r="F81" s="484"/>
      <c r="G81" s="484"/>
    </row>
    <row r="82" spans="1:7" ht="15" customHeight="1">
      <c r="A82" s="485"/>
      <c r="B82" s="483"/>
      <c r="C82" s="483"/>
      <c r="D82" s="483"/>
      <c r="E82" s="483"/>
      <c r="F82" s="483"/>
      <c r="G82" s="483"/>
    </row>
    <row r="83" spans="1:7" ht="15" customHeight="1">
      <c r="A83" s="483"/>
      <c r="B83" s="483"/>
      <c r="C83" s="483"/>
      <c r="D83" s="483"/>
      <c r="E83" s="483"/>
      <c r="F83" s="483"/>
      <c r="G83" s="483"/>
    </row>
    <row r="84" spans="1:7" ht="15" customHeight="1">
      <c r="A84" s="483"/>
      <c r="B84" s="390"/>
      <c r="C84" s="390"/>
      <c r="D84" s="390"/>
      <c r="E84" s="390"/>
      <c r="F84" s="390"/>
      <c r="G84" s="390"/>
    </row>
    <row r="85" spans="1:7" ht="15" customHeight="1">
      <c r="A85" s="390"/>
      <c r="B85" s="484"/>
      <c r="C85" s="484"/>
      <c r="D85" s="484"/>
      <c r="E85" s="484"/>
      <c r="F85" s="484"/>
      <c r="G85" s="484"/>
    </row>
    <row r="86" spans="1:7" ht="15" customHeight="1">
      <c r="A86" s="486"/>
      <c r="B86" s="483"/>
      <c r="C86" s="483"/>
      <c r="D86" s="483"/>
      <c r="E86" s="483"/>
      <c r="F86" s="483"/>
      <c r="G86" s="483"/>
    </row>
    <row r="87" spans="1:7" ht="15" customHeight="1">
      <c r="A87" s="483"/>
      <c r="B87" s="483"/>
      <c r="C87" s="483"/>
      <c r="D87" s="483"/>
      <c r="E87" s="483"/>
      <c r="F87" s="483"/>
      <c r="G87" s="483"/>
    </row>
    <row r="88" spans="1:7" ht="15" customHeight="1">
      <c r="A88" s="483"/>
      <c r="B88" s="390"/>
      <c r="C88" s="390"/>
      <c r="D88" s="390"/>
      <c r="E88" s="390"/>
      <c r="F88" s="390"/>
      <c r="G88" s="390"/>
    </row>
    <row r="89" spans="1:7" ht="15" customHeight="1">
      <c r="A89" s="390"/>
      <c r="B89" s="484"/>
      <c r="C89" s="484"/>
      <c r="D89" s="484"/>
      <c r="E89" s="484"/>
      <c r="F89" s="484"/>
      <c r="G89" s="484"/>
    </row>
    <row r="90" spans="1:7" ht="15" customHeight="1">
      <c r="A90" s="486"/>
      <c r="B90" s="483"/>
      <c r="C90" s="483"/>
      <c r="D90" s="483"/>
      <c r="E90" s="483"/>
      <c r="F90" s="483"/>
      <c r="G90" s="483"/>
    </row>
    <row r="91" spans="1:7" ht="15" customHeight="1">
      <c r="A91" s="483"/>
      <c r="B91" s="483"/>
      <c r="C91" s="483"/>
      <c r="D91" s="483"/>
      <c r="E91" s="483"/>
      <c r="F91" s="483"/>
      <c r="G91" s="483"/>
    </row>
    <row r="92" spans="1:7" ht="15" customHeight="1">
      <c r="A92" s="483"/>
      <c r="B92" s="390"/>
      <c r="C92" s="390"/>
      <c r="D92" s="390"/>
      <c r="E92" s="390"/>
      <c r="F92" s="390"/>
      <c r="G92" s="390"/>
    </row>
    <row r="93" spans="1:7" ht="15" customHeight="1">
      <c r="A93" s="390"/>
      <c r="B93" s="458"/>
      <c r="C93" s="458"/>
      <c r="D93" s="458"/>
      <c r="E93" s="458"/>
      <c r="F93" s="458"/>
      <c r="G93" s="458"/>
    </row>
    <row r="94" spans="1:7" ht="15" customHeight="1">
      <c r="A94" s="458"/>
      <c r="B94" s="486"/>
      <c r="C94" s="486"/>
      <c r="D94" s="486"/>
      <c r="E94" s="486"/>
      <c r="F94" s="486"/>
      <c r="G94" s="486"/>
    </row>
    <row r="95" spans="1:7" ht="15" customHeight="1">
      <c r="A95" s="486"/>
      <c r="B95" s="487"/>
      <c r="C95" s="948"/>
      <c r="D95" s="948"/>
      <c r="E95" s="948"/>
      <c r="F95" s="948"/>
      <c r="G95" s="948"/>
    </row>
    <row r="96" spans="1:7" ht="15" customHeight="1">
      <c r="A96" s="487"/>
      <c r="B96" s="487"/>
      <c r="C96" s="948"/>
      <c r="D96" s="948"/>
      <c r="E96" s="948"/>
      <c r="F96" s="948"/>
      <c r="G96" s="948"/>
    </row>
    <row r="97" spans="1:7" ht="15" customHeight="1">
      <c r="A97" s="487"/>
      <c r="B97" s="487"/>
      <c r="C97" s="949"/>
      <c r="D97" s="949"/>
      <c r="E97" s="949"/>
      <c r="F97" s="949"/>
      <c r="G97" s="949"/>
    </row>
    <row r="98" spans="1:7" ht="15" customHeight="1">
      <c r="A98" s="487"/>
      <c r="B98" s="487"/>
      <c r="C98" s="390"/>
      <c r="D98" s="390"/>
      <c r="E98" s="390"/>
      <c r="F98" s="390"/>
      <c r="G98" s="390"/>
    </row>
    <row r="99" spans="1:7" ht="15" customHeight="1">
      <c r="A99" s="487"/>
      <c r="B99" s="458"/>
      <c r="C99" s="458"/>
      <c r="D99" s="458"/>
      <c r="E99" s="458"/>
      <c r="F99" s="458"/>
      <c r="G99" s="458"/>
    </row>
    <row r="100" spans="1:7" ht="15" customHeight="1">
      <c r="A100" s="458"/>
      <c r="B100" s="487"/>
      <c r="C100" s="487"/>
      <c r="D100" s="487"/>
      <c r="E100" s="487"/>
      <c r="F100" s="487"/>
      <c r="G100" s="487"/>
    </row>
    <row r="101" spans="1:7" ht="15" customHeight="1">
      <c r="A101" s="487"/>
      <c r="B101" s="487"/>
      <c r="C101" s="487"/>
      <c r="D101" s="487"/>
      <c r="E101" s="487"/>
      <c r="F101" s="487"/>
      <c r="G101" s="487"/>
    </row>
    <row r="102" spans="1:7" ht="15.75" customHeight="1">
      <c r="A102" s="487"/>
      <c r="B102" s="487"/>
      <c r="C102" s="487"/>
      <c r="D102" s="487"/>
      <c r="E102" s="487"/>
      <c r="F102" s="487"/>
      <c r="G102" s="487"/>
    </row>
    <row r="103" spans="1:7" ht="15.75" customHeight="1">
      <c r="A103" s="487"/>
      <c r="B103" s="488"/>
      <c r="C103" s="488"/>
      <c r="D103" s="488"/>
      <c r="E103" s="488"/>
      <c r="F103" s="488"/>
      <c r="G103" s="488"/>
    </row>
  </sheetData>
  <sheetProtection algorithmName="SHA-512" hashValue="GfyBiPabHBX0X3zcECwe2GS1M89wbxEPxswE2e5xmevwTKJrlIBG8qf+n3MFZo9MRh/QhzgVRt0tsvuj1iOLDA==" saltValue="g5D/WCiVymMoVTOWPBz18w==" spinCount="100000" sheet="1" objects="1" scenarios="1"/>
  <mergeCells count="61">
    <mergeCell ref="A53:G53"/>
    <mergeCell ref="A54:G56"/>
    <mergeCell ref="A68:B68"/>
    <mergeCell ref="C68:G68"/>
    <mergeCell ref="C70:G70"/>
    <mergeCell ref="C71:G71"/>
    <mergeCell ref="F58:G58"/>
    <mergeCell ref="F59:G59"/>
    <mergeCell ref="F60:G60"/>
    <mergeCell ref="F61:G61"/>
    <mergeCell ref="F62:G62"/>
    <mergeCell ref="F63:G63"/>
    <mergeCell ref="F64:G64"/>
    <mergeCell ref="F65:G65"/>
    <mergeCell ref="C95:G95"/>
    <mergeCell ref="A57:G57"/>
    <mergeCell ref="A45:G45"/>
    <mergeCell ref="A41:G41"/>
    <mergeCell ref="A37:G37"/>
    <mergeCell ref="A73:G75"/>
    <mergeCell ref="A72:G72"/>
    <mergeCell ref="A67:G67"/>
    <mergeCell ref="A38:G40"/>
    <mergeCell ref="A42:G44"/>
    <mergeCell ref="F66:G66"/>
    <mergeCell ref="A46:G48"/>
    <mergeCell ref="A70:B70"/>
    <mergeCell ref="A71:B71"/>
    <mergeCell ref="A69:B69"/>
    <mergeCell ref="C69:G69"/>
    <mergeCell ref="C96:G96"/>
    <mergeCell ref="C97:G97"/>
    <mergeCell ref="A8:A9"/>
    <mergeCell ref="A15:A16"/>
    <mergeCell ref="G15:G16"/>
    <mergeCell ref="F15:F16"/>
    <mergeCell ref="E15:E16"/>
    <mergeCell ref="D15:D16"/>
    <mergeCell ref="C15:C16"/>
    <mergeCell ref="B15:B16"/>
    <mergeCell ref="B8:B9"/>
    <mergeCell ref="G8:G9"/>
    <mergeCell ref="F8:F9"/>
    <mergeCell ref="E8:E9"/>
    <mergeCell ref="D8:D9"/>
    <mergeCell ref="C8:C9"/>
    <mergeCell ref="A49:G49"/>
    <mergeCell ref="A50:G52"/>
    <mergeCell ref="A22:A23"/>
    <mergeCell ref="G22:G23"/>
    <mergeCell ref="F22:F23"/>
    <mergeCell ref="E22:E23"/>
    <mergeCell ref="D22:D23"/>
    <mergeCell ref="C22:C23"/>
    <mergeCell ref="B22:B23"/>
    <mergeCell ref="A25:G25"/>
    <mergeCell ref="A29:G29"/>
    <mergeCell ref="A26:G28"/>
    <mergeCell ref="A30:G32"/>
    <mergeCell ref="A33:G33"/>
    <mergeCell ref="A34:G36"/>
  </mergeCells>
  <conditionalFormatting sqref="B21:G21 B14:G14 B7:G7">
    <cfRule type="cellIs" dxfId="67" priority="9" operator="equal">
      <formula>"No"</formula>
    </cfRule>
    <cfRule type="cellIs" dxfId="66" priority="10" operator="equal">
      <formula>"Yes"</formula>
    </cfRule>
  </conditionalFormatting>
  <conditionalFormatting sqref="B20:G20 B13:G13 B6:G6">
    <cfRule type="expression" dxfId="65" priority="1" stopIfTrue="1">
      <formula>B6=""</formula>
    </cfRule>
  </conditionalFormatting>
  <dataValidations count="2">
    <dataValidation type="list" allowBlank="1" showInputMessage="1" showErrorMessage="1" sqref="B14:G14 B7:G7 B21:G21">
      <formula1>risk</formula1>
    </dataValidation>
    <dataValidation type="list" allowBlank="1" showInputMessage="1" showErrorMessage="1" sqref="A96:A99">
      <formula1>conseq2</formula1>
    </dataValidation>
  </dataValidations>
  <hyperlinks>
    <hyperlink ref="F3" r:id="rId1"/>
    <hyperlink ref="C10" r:id="rId2" display="Alcohol Related Crash Fatalities (Under 21)"/>
    <hyperlink ref="B10" r:id="rId3"/>
    <hyperlink ref="B3" r:id="rId4" display="Safe Schools - Possession/Use of Controlled Substance - Incidents per 100 students (2015)"/>
    <hyperlink ref="C3" r:id="rId5" display="Safe Schools - Sale/Distribution of Controlled Substance - Incidents per 100 students (2015)"/>
    <hyperlink ref="D3" r:id="rId6" display="Safe Schools - Sale/Possession/Use or Under the Influence - Incidents per 100 students (2015)"/>
    <hyperlink ref="E3" r:id="rId7" display="Safe Schools - Possession/Use or Sale of Tobacco - Incidents per 100 students (2015)"/>
    <hyperlink ref="G3" r:id="rId8" display="Alleged Juvenile Drug Offenses As a % Of Total Juvenile Dispositions - Percent (2016)"/>
    <hyperlink ref="D10" r:id="rId9" display="Alcohol Related Crash Fatalities (Under 21)"/>
    <hyperlink ref="F10" r:id="rId10"/>
    <hyperlink ref="E10" r:id="rId11" display="Alcohol Related Crash Fatalities (Under 21)"/>
  </hyperlinks>
  <pageMargins left="0.7" right="0.7" top="0.75" bottom="0.75" header="0.3" footer="0.3"/>
  <pageSetup orientation="portrait" r:id="rId12"/>
  <drawing r:id="rId13"/>
  <legacyDrawing r:id="rId14"/>
  <extLst>
    <ext xmlns:x14="http://schemas.microsoft.com/office/spreadsheetml/2009/9/main" uri="{78C0D931-6437-407d-A8EE-F0AAD7539E65}">
      <x14:conditionalFormattings>
        <x14:conditionalFormatting xmlns:xm="http://schemas.microsoft.com/office/excel/2006/main">
          <x14:cfRule type="expression" priority="2" id="{5193BE56-BD71-46B5-9E23-41B44208E4C6}">
            <xm:f>B6&gt;=lists!$A$8</xm:f>
            <x14:dxf>
              <font>
                <b/>
                <i val="0"/>
              </font>
              <fill>
                <patternFill>
                  <bgColor rgb="FFFF6464"/>
                </patternFill>
              </fill>
            </x14:dxf>
          </x14:cfRule>
          <x14:cfRule type="expression" priority="3" id="{98E73343-7520-4584-A630-20E0E9CBD3D3}">
            <xm:f>B6&gt;=lists!$A$7</xm:f>
            <x14:dxf>
              <font>
                <b/>
                <i val="0"/>
              </font>
              <fill>
                <patternFill>
                  <bgColor theme="9" tint="0.39994506668294322"/>
                </patternFill>
              </fill>
            </x14:dxf>
          </x14:cfRule>
          <x14:cfRule type="expression" priority="4" id="{BCB15D51-B908-42E8-A5D7-B4F36537EEA7}">
            <xm:f>B6&gt;=lists!$A$6</xm:f>
            <x14:dxf>
              <font>
                <b/>
                <i val="0"/>
              </font>
              <fill>
                <patternFill>
                  <bgColor rgb="FFFFFF99"/>
                </patternFill>
              </fill>
            </x14:dxf>
          </x14:cfRule>
          <xm:sqref>B20:G20 B13:G13 B6:G6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lists!$F$2:$F$13</xm:f>
          </x14:formula1>
          <xm:sqref>A69:B71</xm:sqref>
        </x14:dataValidation>
        <x14:dataValidation type="list" allowBlank="1" showInputMessage="1" showErrorMessage="1">
          <x14:formula1>
            <xm:f>lists!$E$31:$E$35</xm:f>
          </x14:formula1>
          <xm:sqref>E59:E66</xm:sqref>
        </x14:dataValidation>
        <x14:dataValidation type="list" allowBlank="1" showInputMessage="1" showErrorMessage="1">
          <x14:formula1>
            <xm:f>lists!$C$31:$C$35</xm:f>
          </x14:formula1>
          <xm:sqref>B59:C66</xm:sqref>
        </x14:dataValidation>
        <x14:dataValidation type="list" allowBlank="1" showInputMessage="1" showErrorMessage="1">
          <x14:formula1>
            <xm:f>lists!$D$31:$D$34</xm:f>
          </x14:formula1>
          <xm:sqref>D59:D66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G81"/>
  <sheetViews>
    <sheetView showGridLines="0" zoomScale="90" zoomScaleNormal="90" workbookViewId="0">
      <selection activeCell="A59" sqref="A59:G59"/>
    </sheetView>
  </sheetViews>
  <sheetFormatPr defaultRowHeight="12.75"/>
  <cols>
    <col min="1" max="1" width="23.7109375" style="55" customWidth="1"/>
    <col min="2" max="2" width="23" style="55" customWidth="1"/>
    <col min="3" max="3" width="22.7109375" style="55" customWidth="1"/>
    <col min="4" max="4" width="22.85546875" style="55" customWidth="1"/>
    <col min="5" max="5" width="23" style="55" customWidth="1"/>
    <col min="6" max="6" width="22.42578125" style="55" customWidth="1"/>
    <col min="7" max="7" width="23.42578125" style="55" customWidth="1"/>
    <col min="8" max="16384" width="9.140625" style="55"/>
  </cols>
  <sheetData>
    <row r="1" spans="1:7" ht="17.25" customHeight="1">
      <c r="A1" s="437" t="s">
        <v>488</v>
      </c>
    </row>
    <row r="2" spans="1:7" ht="22.5" customHeight="1">
      <c r="A2" s="492" t="s">
        <v>71</v>
      </c>
      <c r="B2" s="493"/>
      <c r="C2" s="493"/>
      <c r="D2" s="493"/>
      <c r="E2" s="493"/>
      <c r="F2" s="493"/>
      <c r="G2" s="494"/>
    </row>
    <row r="3" spans="1:7" ht="51">
      <c r="A3" s="760"/>
      <c r="B3" s="495" t="s">
        <v>719</v>
      </c>
      <c r="C3" s="474" t="s">
        <v>539</v>
      </c>
      <c r="D3" s="474" t="s">
        <v>532</v>
      </c>
      <c r="E3" s="474" t="s">
        <v>540</v>
      </c>
      <c r="F3" s="765" t="s">
        <v>533</v>
      </c>
      <c r="G3" s="766" t="s">
        <v>534</v>
      </c>
    </row>
    <row r="4" spans="1:7" ht="20.100000000000001" customHeight="1">
      <c r="A4" s="470" t="s">
        <v>13</v>
      </c>
      <c r="B4" s="34"/>
      <c r="C4" s="34"/>
      <c r="D4" s="34"/>
      <c r="E4" s="34"/>
      <c r="F4" s="34"/>
      <c r="G4" s="34"/>
    </row>
    <row r="5" spans="1:7" ht="20.100000000000001" customHeight="1">
      <c r="A5" s="59" t="s">
        <v>12</v>
      </c>
      <c r="B5" s="475" t="s">
        <v>415</v>
      </c>
      <c r="C5" s="471">
        <v>359.9</v>
      </c>
      <c r="D5" s="471">
        <v>36.5</v>
      </c>
      <c r="E5" s="471">
        <v>314.5</v>
      </c>
      <c r="F5" s="36" t="s">
        <v>82</v>
      </c>
      <c r="G5" s="36" t="s">
        <v>82</v>
      </c>
    </row>
    <row r="6" spans="1:7" ht="20.100000000000001" customHeight="1">
      <c r="A6" s="496" t="s">
        <v>364</v>
      </c>
      <c r="B6" s="364" t="str">
        <f t="shared" ref="B6:G6" si="0">IF(OR(B4="",B5=""),"",(IFERROR((B4/B5),"")))</f>
        <v/>
      </c>
      <c r="C6" s="364" t="str">
        <f t="shared" si="0"/>
        <v/>
      </c>
      <c r="D6" s="364" t="str">
        <f t="shared" si="0"/>
        <v/>
      </c>
      <c r="E6" s="364" t="str">
        <f t="shared" si="0"/>
        <v/>
      </c>
      <c r="F6" s="364" t="str">
        <f t="shared" si="0"/>
        <v/>
      </c>
      <c r="G6" s="364" t="str">
        <f t="shared" si="0"/>
        <v/>
      </c>
    </row>
    <row r="7" spans="1:7" ht="20.100000000000001" customHeight="1">
      <c r="A7" s="61" t="s">
        <v>30</v>
      </c>
      <c r="B7" s="39"/>
      <c r="C7" s="39"/>
      <c r="D7" s="39"/>
      <c r="E7" s="39"/>
      <c r="F7" s="39"/>
      <c r="G7" s="39"/>
    </row>
    <row r="8" spans="1:7" ht="20.100000000000001" customHeight="1">
      <c r="A8" s="497" t="s">
        <v>381</v>
      </c>
      <c r="B8" s="943"/>
      <c r="C8" s="943"/>
      <c r="D8" s="943"/>
      <c r="E8" s="943"/>
      <c r="F8" s="943"/>
      <c r="G8" s="943"/>
    </row>
    <row r="9" spans="1:7" ht="20.100000000000001" customHeight="1">
      <c r="A9" s="498"/>
      <c r="B9" s="943"/>
      <c r="C9" s="943"/>
      <c r="D9" s="943"/>
      <c r="E9" s="943"/>
      <c r="F9" s="943"/>
      <c r="G9" s="943"/>
    </row>
    <row r="10" spans="1:7" ht="38.25">
      <c r="A10" s="761"/>
      <c r="B10" s="474" t="s">
        <v>541</v>
      </c>
      <c r="C10" s="474" t="s">
        <v>542</v>
      </c>
      <c r="D10" s="474" t="s">
        <v>720</v>
      </c>
      <c r="E10" s="474" t="s">
        <v>524</v>
      </c>
      <c r="F10" s="765"/>
      <c r="G10" s="766"/>
    </row>
    <row r="11" spans="1:7" ht="20.100000000000001" customHeight="1">
      <c r="A11" s="470" t="s">
        <v>13</v>
      </c>
      <c r="B11" s="34"/>
      <c r="C11" s="34"/>
      <c r="D11" s="34"/>
      <c r="E11" s="34"/>
      <c r="F11" s="34"/>
      <c r="G11" s="34"/>
    </row>
    <row r="12" spans="1:7" ht="20.100000000000001" customHeight="1">
      <c r="A12" s="59" t="s">
        <v>12</v>
      </c>
      <c r="B12" s="471">
        <v>129.9</v>
      </c>
      <c r="C12" s="369" t="s">
        <v>415</v>
      </c>
      <c r="D12" s="369" t="s">
        <v>415</v>
      </c>
      <c r="E12" s="369" t="s">
        <v>415</v>
      </c>
      <c r="F12" s="36"/>
      <c r="G12" s="36"/>
    </row>
    <row r="13" spans="1:7" ht="20.100000000000001" customHeight="1">
      <c r="A13" s="496" t="s">
        <v>364</v>
      </c>
      <c r="B13" s="364" t="str">
        <f t="shared" ref="B13:G13" si="1">IF(OR(B11="",B12=""),"",(IFERROR((B11/B12),"")))</f>
        <v/>
      </c>
      <c r="C13" s="364" t="str">
        <f t="shared" si="1"/>
        <v/>
      </c>
      <c r="D13" s="364" t="str">
        <f t="shared" si="1"/>
        <v/>
      </c>
      <c r="E13" s="364" t="str">
        <f t="shared" si="1"/>
        <v/>
      </c>
      <c r="F13" s="364" t="str">
        <f t="shared" si="1"/>
        <v/>
      </c>
      <c r="G13" s="364" t="str">
        <f t="shared" si="1"/>
        <v/>
      </c>
    </row>
    <row r="14" spans="1:7" ht="20.100000000000001" customHeight="1">
      <c r="A14" s="61" t="s">
        <v>30</v>
      </c>
      <c r="B14" s="39"/>
      <c r="C14" s="39"/>
      <c r="D14" s="39"/>
      <c r="E14" s="39"/>
      <c r="F14" s="39"/>
      <c r="G14" s="39"/>
    </row>
    <row r="15" spans="1:7">
      <c r="A15" s="499" t="s">
        <v>381</v>
      </c>
      <c r="B15" s="943"/>
      <c r="C15" s="943"/>
      <c r="D15" s="943"/>
      <c r="E15" s="943"/>
      <c r="F15" s="943"/>
      <c r="G15" s="943"/>
    </row>
    <row r="16" spans="1:7" ht="18.75" customHeight="1" thickBot="1">
      <c r="A16" s="500"/>
      <c r="B16" s="943"/>
      <c r="C16" s="943"/>
      <c r="D16" s="943"/>
      <c r="E16" s="943"/>
      <c r="F16" s="943"/>
      <c r="G16" s="943"/>
    </row>
    <row r="17" spans="1:7" ht="20.100000000000001" customHeight="1">
      <c r="A17" s="476"/>
      <c r="B17" s="507"/>
      <c r="C17" s="508"/>
      <c r="D17" s="490"/>
      <c r="E17" s="509"/>
      <c r="F17" s="670"/>
      <c r="G17" s="671"/>
    </row>
    <row r="18" spans="1:7" ht="20.100000000000001" customHeight="1">
      <c r="A18" s="477" t="s">
        <v>13</v>
      </c>
      <c r="B18" s="34"/>
      <c r="C18" s="34"/>
      <c r="D18" s="34"/>
      <c r="E18" s="34"/>
      <c r="F18" s="34"/>
      <c r="G18" s="232"/>
    </row>
    <row r="19" spans="1:7" ht="20.100000000000001" customHeight="1">
      <c r="A19" s="478" t="s">
        <v>12</v>
      </c>
      <c r="B19" s="53"/>
      <c r="C19" s="36"/>
      <c r="D19" s="53"/>
      <c r="E19" s="36"/>
      <c r="F19" s="53"/>
      <c r="G19" s="240"/>
    </row>
    <row r="20" spans="1:7" ht="20.100000000000001" customHeight="1">
      <c r="A20" s="501" t="s">
        <v>364</v>
      </c>
      <c r="B20" s="364" t="str">
        <f t="shared" ref="B20:G20" si="2">IF(OR(B18="",B19=""),"",(IFERROR((B18/B19),"")))</f>
        <v/>
      </c>
      <c r="C20" s="364" t="str">
        <f t="shared" si="2"/>
        <v/>
      </c>
      <c r="D20" s="364" t="str">
        <f t="shared" si="2"/>
        <v/>
      </c>
      <c r="E20" s="364" t="str">
        <f t="shared" si="2"/>
        <v/>
      </c>
      <c r="F20" s="364" t="str">
        <f t="shared" si="2"/>
        <v/>
      </c>
      <c r="G20" s="378" t="str">
        <f t="shared" si="2"/>
        <v/>
      </c>
    </row>
    <row r="21" spans="1:7" ht="20.100000000000001" customHeight="1">
      <c r="A21" s="502" t="s">
        <v>30</v>
      </c>
      <c r="B21" s="39"/>
      <c r="C21" s="39"/>
      <c r="D21" s="39"/>
      <c r="E21" s="39"/>
      <c r="F21" s="39"/>
      <c r="G21" s="236"/>
    </row>
    <row r="22" spans="1:7" ht="20.100000000000001" customHeight="1">
      <c r="A22" s="503" t="s">
        <v>381</v>
      </c>
      <c r="B22" s="943"/>
      <c r="C22" s="943"/>
      <c r="D22" s="943"/>
      <c r="E22" s="943"/>
      <c r="F22" s="943"/>
      <c r="G22" s="941"/>
    </row>
    <row r="23" spans="1:7" ht="16.5" customHeight="1">
      <c r="A23" s="504"/>
      <c r="B23" s="943"/>
      <c r="C23" s="943"/>
      <c r="D23" s="943"/>
      <c r="E23" s="943"/>
      <c r="F23" s="943"/>
      <c r="G23" s="941"/>
    </row>
    <row r="24" spans="1:7" ht="20.100000000000001" customHeight="1">
      <c r="A24" s="505"/>
      <c r="B24" s="510"/>
      <c r="C24" s="511"/>
      <c r="D24" s="38"/>
      <c r="E24" s="512"/>
      <c r="F24" s="672"/>
      <c r="G24" s="673"/>
    </row>
    <row r="25" spans="1:7" ht="20.100000000000001" customHeight="1">
      <c r="A25" s="477" t="s">
        <v>13</v>
      </c>
      <c r="B25" s="34"/>
      <c r="C25" s="34"/>
      <c r="D25" s="34"/>
      <c r="E25" s="34"/>
      <c r="F25" s="34"/>
      <c r="G25" s="232"/>
    </row>
    <row r="26" spans="1:7" ht="20.100000000000001" customHeight="1">
      <c r="A26" s="478" t="s">
        <v>12</v>
      </c>
      <c r="B26" s="53"/>
      <c r="C26" s="36"/>
      <c r="D26" s="53"/>
      <c r="E26" s="36"/>
      <c r="F26" s="53"/>
      <c r="G26" s="240"/>
    </row>
    <row r="27" spans="1:7" ht="20.100000000000001" customHeight="1">
      <c r="A27" s="501" t="s">
        <v>364</v>
      </c>
      <c r="B27" s="364" t="str">
        <f t="shared" ref="B27:G27" si="3">IF(OR(B25="",B26=""),"",(IFERROR((B25/B26),"")))</f>
        <v/>
      </c>
      <c r="C27" s="364" t="str">
        <f t="shared" si="3"/>
        <v/>
      </c>
      <c r="D27" s="364" t="str">
        <f t="shared" si="3"/>
        <v/>
      </c>
      <c r="E27" s="364" t="str">
        <f t="shared" si="3"/>
        <v/>
      </c>
      <c r="F27" s="364" t="str">
        <f t="shared" si="3"/>
        <v/>
      </c>
      <c r="G27" s="378" t="str">
        <f t="shared" si="3"/>
        <v/>
      </c>
    </row>
    <row r="28" spans="1:7" ht="19.5" customHeight="1">
      <c r="A28" s="502" t="s">
        <v>30</v>
      </c>
      <c r="B28" s="39"/>
      <c r="C28" s="39"/>
      <c r="D28" s="39"/>
      <c r="E28" s="39"/>
      <c r="F28" s="39"/>
      <c r="G28" s="236"/>
    </row>
    <row r="29" spans="1:7">
      <c r="A29" s="503" t="s">
        <v>381</v>
      </c>
      <c r="B29" s="943"/>
      <c r="C29" s="943"/>
      <c r="D29" s="943"/>
      <c r="E29" s="943"/>
      <c r="F29" s="943"/>
      <c r="G29" s="941"/>
    </row>
    <row r="30" spans="1:7" ht="23.25" customHeight="1" thickBot="1">
      <c r="A30" s="506"/>
      <c r="B30" s="944"/>
      <c r="C30" s="944"/>
      <c r="D30" s="944"/>
      <c r="E30" s="944"/>
      <c r="F30" s="944"/>
      <c r="G30" s="942"/>
    </row>
    <row r="31" spans="1:7">
      <c r="A31" s="970" t="s">
        <v>642</v>
      </c>
      <c r="B31" s="971"/>
      <c r="C31" s="971"/>
      <c r="D31" s="971"/>
      <c r="E31" s="971"/>
      <c r="F31" s="971"/>
      <c r="G31" s="972"/>
    </row>
    <row r="32" spans="1:7">
      <c r="A32" s="906"/>
      <c r="B32" s="907"/>
      <c r="C32" s="907"/>
      <c r="D32" s="907"/>
      <c r="E32" s="907"/>
      <c r="F32" s="907"/>
      <c r="G32" s="908"/>
    </row>
    <row r="33" spans="1:7">
      <c r="A33" s="909"/>
      <c r="B33" s="910"/>
      <c r="C33" s="910"/>
      <c r="D33" s="910"/>
      <c r="E33" s="910"/>
      <c r="F33" s="910"/>
      <c r="G33" s="911"/>
    </row>
    <row r="34" spans="1:7">
      <c r="A34" s="912"/>
      <c r="B34" s="913"/>
      <c r="C34" s="913"/>
      <c r="D34" s="913"/>
      <c r="E34" s="913"/>
      <c r="F34" s="913"/>
      <c r="G34" s="914"/>
    </row>
    <row r="35" spans="1:7">
      <c r="A35" s="918" t="s">
        <v>643</v>
      </c>
      <c r="B35" s="919"/>
      <c r="C35" s="919"/>
      <c r="D35" s="919"/>
      <c r="E35" s="919"/>
      <c r="F35" s="919"/>
      <c r="G35" s="920"/>
    </row>
    <row r="36" spans="1:7">
      <c r="A36" s="906"/>
      <c r="B36" s="907"/>
      <c r="C36" s="907"/>
      <c r="D36" s="907"/>
      <c r="E36" s="907"/>
      <c r="F36" s="907"/>
      <c r="G36" s="908"/>
    </row>
    <row r="37" spans="1:7">
      <c r="A37" s="909"/>
      <c r="B37" s="910"/>
      <c r="C37" s="910"/>
      <c r="D37" s="910"/>
      <c r="E37" s="910"/>
      <c r="F37" s="910"/>
      <c r="G37" s="911"/>
    </row>
    <row r="38" spans="1:7">
      <c r="A38" s="912"/>
      <c r="B38" s="913"/>
      <c r="C38" s="913"/>
      <c r="D38" s="913"/>
      <c r="E38" s="913"/>
      <c r="F38" s="913"/>
      <c r="G38" s="914"/>
    </row>
    <row r="39" spans="1:7">
      <c r="A39" s="918" t="s">
        <v>644</v>
      </c>
      <c r="B39" s="919"/>
      <c r="C39" s="919"/>
      <c r="D39" s="919"/>
      <c r="E39" s="919"/>
      <c r="F39" s="919"/>
      <c r="G39" s="920"/>
    </row>
    <row r="40" spans="1:7">
      <c r="A40" s="906"/>
      <c r="B40" s="907"/>
      <c r="C40" s="907"/>
      <c r="D40" s="907"/>
      <c r="E40" s="907"/>
      <c r="F40" s="907"/>
      <c r="G40" s="908"/>
    </row>
    <row r="41" spans="1:7">
      <c r="A41" s="909"/>
      <c r="B41" s="910"/>
      <c r="C41" s="910"/>
      <c r="D41" s="910"/>
      <c r="E41" s="910"/>
      <c r="F41" s="910"/>
      <c r="G41" s="911"/>
    </row>
    <row r="42" spans="1:7">
      <c r="A42" s="912"/>
      <c r="B42" s="913"/>
      <c r="C42" s="913"/>
      <c r="D42" s="913"/>
      <c r="E42" s="913"/>
      <c r="F42" s="913"/>
      <c r="G42" s="914"/>
    </row>
    <row r="43" spans="1:7">
      <c r="A43" s="918" t="s">
        <v>645</v>
      </c>
      <c r="B43" s="919"/>
      <c r="C43" s="919"/>
      <c r="D43" s="919"/>
      <c r="E43" s="919"/>
      <c r="F43" s="919"/>
      <c r="G43" s="920"/>
    </row>
    <row r="44" spans="1:7">
      <c r="A44" s="906"/>
      <c r="B44" s="907"/>
      <c r="C44" s="907"/>
      <c r="D44" s="907"/>
      <c r="E44" s="907"/>
      <c r="F44" s="907"/>
      <c r="G44" s="908"/>
    </row>
    <row r="45" spans="1:7">
      <c r="A45" s="909"/>
      <c r="B45" s="910"/>
      <c r="C45" s="910"/>
      <c r="D45" s="910"/>
      <c r="E45" s="910"/>
      <c r="F45" s="910"/>
      <c r="G45" s="911"/>
    </row>
    <row r="46" spans="1:7">
      <c r="A46" s="912"/>
      <c r="B46" s="913"/>
      <c r="C46" s="913"/>
      <c r="D46" s="913"/>
      <c r="E46" s="913"/>
      <c r="F46" s="913"/>
      <c r="G46" s="914"/>
    </row>
    <row r="47" spans="1:7">
      <c r="A47" s="918" t="s">
        <v>629</v>
      </c>
      <c r="B47" s="919"/>
      <c r="C47" s="919"/>
      <c r="D47" s="919"/>
      <c r="E47" s="919"/>
      <c r="F47" s="919"/>
      <c r="G47" s="920"/>
    </row>
    <row r="48" spans="1:7">
      <c r="A48" s="906"/>
      <c r="B48" s="907"/>
      <c r="C48" s="907"/>
      <c r="D48" s="907"/>
      <c r="E48" s="907"/>
      <c r="F48" s="907"/>
      <c r="G48" s="908"/>
    </row>
    <row r="49" spans="1:7">
      <c r="A49" s="909"/>
      <c r="B49" s="910"/>
      <c r="C49" s="910"/>
      <c r="D49" s="910"/>
      <c r="E49" s="910"/>
      <c r="F49" s="910"/>
      <c r="G49" s="911"/>
    </row>
    <row r="50" spans="1:7">
      <c r="A50" s="912"/>
      <c r="B50" s="913"/>
      <c r="C50" s="913"/>
      <c r="D50" s="913"/>
      <c r="E50" s="913"/>
      <c r="F50" s="913"/>
      <c r="G50" s="914"/>
    </row>
    <row r="51" spans="1:7">
      <c r="A51" s="918" t="s">
        <v>646</v>
      </c>
      <c r="B51" s="919"/>
      <c r="C51" s="919"/>
      <c r="D51" s="919"/>
      <c r="E51" s="919"/>
      <c r="F51" s="919"/>
      <c r="G51" s="920"/>
    </row>
    <row r="52" spans="1:7">
      <c r="A52" s="906"/>
      <c r="B52" s="907"/>
      <c r="C52" s="907"/>
      <c r="D52" s="907"/>
      <c r="E52" s="907"/>
      <c r="F52" s="907"/>
      <c r="G52" s="908"/>
    </row>
    <row r="53" spans="1:7">
      <c r="A53" s="909"/>
      <c r="B53" s="910"/>
      <c r="C53" s="910"/>
      <c r="D53" s="910"/>
      <c r="E53" s="910"/>
      <c r="F53" s="910"/>
      <c r="G53" s="911"/>
    </row>
    <row r="54" spans="1:7">
      <c r="A54" s="912"/>
      <c r="B54" s="913"/>
      <c r="C54" s="913"/>
      <c r="D54" s="913"/>
      <c r="E54" s="913"/>
      <c r="F54" s="913"/>
      <c r="G54" s="914"/>
    </row>
    <row r="55" spans="1:7">
      <c r="A55" s="918" t="s">
        <v>647</v>
      </c>
      <c r="B55" s="919"/>
      <c r="C55" s="919"/>
      <c r="D55" s="919"/>
      <c r="E55" s="919"/>
      <c r="F55" s="919"/>
      <c r="G55" s="920"/>
    </row>
    <row r="56" spans="1:7">
      <c r="A56" s="906"/>
      <c r="B56" s="907"/>
      <c r="C56" s="907"/>
      <c r="D56" s="907"/>
      <c r="E56" s="907"/>
      <c r="F56" s="907"/>
      <c r="G56" s="908"/>
    </row>
    <row r="57" spans="1:7">
      <c r="A57" s="909"/>
      <c r="B57" s="910"/>
      <c r="C57" s="910"/>
      <c r="D57" s="910"/>
      <c r="E57" s="910"/>
      <c r="F57" s="910"/>
      <c r="G57" s="911"/>
    </row>
    <row r="58" spans="1:7">
      <c r="A58" s="912"/>
      <c r="B58" s="913"/>
      <c r="C58" s="913"/>
      <c r="D58" s="913"/>
      <c r="E58" s="913"/>
      <c r="F58" s="913"/>
      <c r="G58" s="914"/>
    </row>
    <row r="59" spans="1:7">
      <c r="A59" s="918" t="s">
        <v>713</v>
      </c>
      <c r="B59" s="919"/>
      <c r="C59" s="919"/>
      <c r="D59" s="919"/>
      <c r="E59" s="919"/>
      <c r="F59" s="919"/>
      <c r="G59" s="920"/>
    </row>
    <row r="60" spans="1:7">
      <c r="A60" s="906"/>
      <c r="B60" s="907"/>
      <c r="C60" s="907"/>
      <c r="D60" s="907"/>
      <c r="E60" s="907"/>
      <c r="F60" s="907"/>
      <c r="G60" s="908"/>
    </row>
    <row r="61" spans="1:7">
      <c r="A61" s="909"/>
      <c r="B61" s="910"/>
      <c r="C61" s="910"/>
      <c r="D61" s="910"/>
      <c r="E61" s="910"/>
      <c r="F61" s="910"/>
      <c r="G61" s="911"/>
    </row>
    <row r="62" spans="1:7">
      <c r="A62" s="912"/>
      <c r="B62" s="913"/>
      <c r="C62" s="913"/>
      <c r="D62" s="913"/>
      <c r="E62" s="913"/>
      <c r="F62" s="913"/>
      <c r="G62" s="914"/>
    </row>
    <row r="63" spans="1:7" ht="12.75" customHeight="1">
      <c r="A63" s="953" t="s">
        <v>563</v>
      </c>
      <c r="B63" s="954"/>
      <c r="C63" s="954"/>
      <c r="D63" s="954"/>
      <c r="E63" s="954"/>
      <c r="F63" s="954"/>
      <c r="G63" s="955"/>
    </row>
    <row r="64" spans="1:7" ht="12.75" customHeight="1">
      <c r="A64" s="771" t="s">
        <v>558</v>
      </c>
      <c r="B64" s="772" t="s">
        <v>554</v>
      </c>
      <c r="C64" s="772" t="s">
        <v>555</v>
      </c>
      <c r="D64" s="772" t="s">
        <v>556</v>
      </c>
      <c r="E64" s="772" t="s">
        <v>557</v>
      </c>
      <c r="F64" s="887" t="s">
        <v>627</v>
      </c>
      <c r="G64" s="888"/>
    </row>
    <row r="65" spans="1:7" ht="15" customHeight="1">
      <c r="A65" s="692"/>
      <c r="B65" s="690"/>
      <c r="C65" s="690"/>
      <c r="D65" s="690"/>
      <c r="E65" s="690"/>
      <c r="F65" s="886"/>
      <c r="G65" s="886"/>
    </row>
    <row r="66" spans="1:7" ht="15" customHeight="1">
      <c r="A66" s="692"/>
      <c r="B66" s="690"/>
      <c r="C66" s="690"/>
      <c r="D66" s="690"/>
      <c r="E66" s="690"/>
      <c r="F66" s="886"/>
      <c r="G66" s="886"/>
    </row>
    <row r="67" spans="1:7" ht="15" customHeight="1">
      <c r="A67" s="748"/>
      <c r="B67" s="690"/>
      <c r="C67" s="690"/>
      <c r="D67" s="690"/>
      <c r="E67" s="690"/>
      <c r="F67" s="886"/>
      <c r="G67" s="886"/>
    </row>
    <row r="68" spans="1:7" ht="15" customHeight="1">
      <c r="A68" s="748"/>
      <c r="B68" s="690"/>
      <c r="C68" s="690"/>
      <c r="D68" s="690"/>
      <c r="E68" s="690"/>
      <c r="F68" s="886"/>
      <c r="G68" s="886"/>
    </row>
    <row r="69" spans="1:7" ht="15" customHeight="1">
      <c r="A69" s="748"/>
      <c r="B69" s="690"/>
      <c r="C69" s="690"/>
      <c r="D69" s="690"/>
      <c r="E69" s="690"/>
      <c r="F69" s="886"/>
      <c r="G69" s="886"/>
    </row>
    <row r="70" spans="1:7" ht="15" customHeight="1">
      <c r="A70" s="692"/>
      <c r="B70" s="690"/>
      <c r="C70" s="690"/>
      <c r="D70" s="690"/>
      <c r="E70" s="690"/>
      <c r="F70" s="886"/>
      <c r="G70" s="886"/>
    </row>
    <row r="71" spans="1:7" ht="15" customHeight="1">
      <c r="A71" s="692"/>
      <c r="B71" s="690"/>
      <c r="C71" s="690"/>
      <c r="D71" s="690"/>
      <c r="E71" s="690"/>
      <c r="F71" s="886"/>
      <c r="G71" s="886"/>
    </row>
    <row r="72" spans="1:7" ht="15" customHeight="1">
      <c r="A72" s="692"/>
      <c r="B72" s="690"/>
      <c r="C72" s="690"/>
      <c r="D72" s="690"/>
      <c r="E72" s="690"/>
      <c r="F72" s="886"/>
      <c r="G72" s="886"/>
    </row>
    <row r="73" spans="1:7">
      <c r="A73" s="956" t="s">
        <v>71</v>
      </c>
      <c r="B73" s="957"/>
      <c r="C73" s="957"/>
      <c r="D73" s="957"/>
      <c r="E73" s="957"/>
      <c r="F73" s="957"/>
      <c r="G73" s="973"/>
    </row>
    <row r="74" spans="1:7">
      <c r="A74" s="967" t="s">
        <v>708</v>
      </c>
      <c r="B74" s="968"/>
      <c r="C74" s="974" t="s">
        <v>709</v>
      </c>
      <c r="D74" s="974"/>
      <c r="E74" s="974"/>
      <c r="F74" s="974"/>
      <c r="G74" s="975"/>
    </row>
    <row r="75" spans="1:7" ht="15" customHeight="1">
      <c r="A75" s="962"/>
      <c r="B75" s="963"/>
      <c r="C75" s="875"/>
      <c r="D75" s="876"/>
      <c r="E75" s="876"/>
      <c r="F75" s="876"/>
      <c r="G75" s="877"/>
    </row>
    <row r="76" spans="1:7" ht="15" customHeight="1">
      <c r="A76" s="958"/>
      <c r="B76" s="959"/>
      <c r="C76" s="878"/>
      <c r="D76" s="879"/>
      <c r="E76" s="879"/>
      <c r="F76" s="879"/>
      <c r="G76" s="880"/>
    </row>
    <row r="77" spans="1:7" ht="15" customHeight="1">
      <c r="A77" s="960"/>
      <c r="B77" s="961"/>
      <c r="C77" s="881"/>
      <c r="D77" s="882"/>
      <c r="E77" s="882"/>
      <c r="F77" s="882"/>
      <c r="G77" s="883"/>
    </row>
    <row r="78" spans="1:7">
      <c r="A78" s="870" t="s">
        <v>399</v>
      </c>
      <c r="B78" s="871"/>
      <c r="C78" s="871"/>
      <c r="D78" s="871"/>
      <c r="E78" s="871"/>
      <c r="F78" s="871"/>
      <c r="G78" s="872"/>
    </row>
    <row r="79" spans="1:7">
      <c r="A79" s="867"/>
      <c r="B79" s="868"/>
      <c r="C79" s="868"/>
      <c r="D79" s="868"/>
      <c r="E79" s="868"/>
      <c r="F79" s="868"/>
      <c r="G79" s="869"/>
    </row>
    <row r="80" spans="1:7">
      <c r="A80" s="851"/>
      <c r="B80" s="852"/>
      <c r="C80" s="852"/>
      <c r="D80" s="852"/>
      <c r="E80" s="852"/>
      <c r="F80" s="852"/>
      <c r="G80" s="853"/>
    </row>
    <row r="81" spans="1:7">
      <c r="A81" s="854"/>
      <c r="B81" s="855"/>
      <c r="C81" s="855"/>
      <c r="D81" s="855"/>
      <c r="E81" s="855"/>
      <c r="F81" s="855"/>
      <c r="G81" s="856"/>
    </row>
  </sheetData>
  <sheetProtection algorithmName="SHA-512" hashValue="7jJ4rV6QJgPGmaPWmcPRCa98lWjWUg0srWdkWy+ZB8dHD+LzmDORAhuid4VWssDeEXZl/XpNN047nQaNz1z0mA==" saltValue="KMIgQ8UVjfpneDqAVQgN4w==" spinCount="100000" sheet="1" objects="1" scenarios="1"/>
  <mergeCells count="61">
    <mergeCell ref="A59:G59"/>
    <mergeCell ref="A60:G62"/>
    <mergeCell ref="F64:G64"/>
    <mergeCell ref="F65:G65"/>
    <mergeCell ref="F66:G66"/>
    <mergeCell ref="F67:G67"/>
    <mergeCell ref="F68:G68"/>
    <mergeCell ref="F69:G69"/>
    <mergeCell ref="F70:G70"/>
    <mergeCell ref="F71:G71"/>
    <mergeCell ref="F72:G72"/>
    <mergeCell ref="C77:G77"/>
    <mergeCell ref="A73:G73"/>
    <mergeCell ref="A76:B76"/>
    <mergeCell ref="A75:B75"/>
    <mergeCell ref="C75:G75"/>
    <mergeCell ref="C76:G76"/>
    <mergeCell ref="A74:B74"/>
    <mergeCell ref="C74:G74"/>
    <mergeCell ref="A79:G81"/>
    <mergeCell ref="A78:G78"/>
    <mergeCell ref="A77:B77"/>
    <mergeCell ref="A32:G34"/>
    <mergeCell ref="A36:G38"/>
    <mergeCell ref="A40:G42"/>
    <mergeCell ref="A44:G46"/>
    <mergeCell ref="A48:G50"/>
    <mergeCell ref="A39:G39"/>
    <mergeCell ref="A35:G35"/>
    <mergeCell ref="A52:G54"/>
    <mergeCell ref="A63:G63"/>
    <mergeCell ref="A51:G51"/>
    <mergeCell ref="A47:G47"/>
    <mergeCell ref="A43:G43"/>
    <mergeCell ref="A55:G55"/>
    <mergeCell ref="A56:G58"/>
    <mergeCell ref="A31:G31"/>
    <mergeCell ref="B8:B9"/>
    <mergeCell ref="C8:C9"/>
    <mergeCell ref="D8:D9"/>
    <mergeCell ref="E8:E9"/>
    <mergeCell ref="F8:F9"/>
    <mergeCell ref="G8:G9"/>
    <mergeCell ref="B15:B16"/>
    <mergeCell ref="C15:C16"/>
    <mergeCell ref="D15:D16"/>
    <mergeCell ref="E15:E16"/>
    <mergeCell ref="F15:F16"/>
    <mergeCell ref="G15:G16"/>
    <mergeCell ref="B22:B23"/>
    <mergeCell ref="C22:C23"/>
    <mergeCell ref="D22:D23"/>
    <mergeCell ref="E22:E23"/>
    <mergeCell ref="F22:F23"/>
    <mergeCell ref="G22:G23"/>
    <mergeCell ref="G29:G30"/>
    <mergeCell ref="B29:B30"/>
    <mergeCell ref="C29:C30"/>
    <mergeCell ref="D29:D30"/>
    <mergeCell ref="E29:E30"/>
    <mergeCell ref="F29:F30"/>
  </mergeCells>
  <conditionalFormatting sqref="B21:G21 B14:G14 B7:G7">
    <cfRule type="cellIs" dxfId="61" priority="15" operator="equal">
      <formula>"No"</formula>
    </cfRule>
    <cfRule type="cellIs" dxfId="60" priority="16" operator="equal">
      <formula>"Yes"</formula>
    </cfRule>
  </conditionalFormatting>
  <conditionalFormatting sqref="B28:G28">
    <cfRule type="cellIs" dxfId="59" priority="9" operator="equal">
      <formula>"No"</formula>
    </cfRule>
    <cfRule type="cellIs" dxfId="58" priority="10" operator="equal">
      <formula>"Yes"</formula>
    </cfRule>
  </conditionalFormatting>
  <conditionalFormatting sqref="B27:G27 B20:G20 B13:G13 B6:G6">
    <cfRule type="expression" dxfId="57" priority="1" stopIfTrue="1">
      <formula>B6=""</formula>
    </cfRule>
  </conditionalFormatting>
  <dataValidations count="1">
    <dataValidation type="list" allowBlank="1" showInputMessage="1" showErrorMessage="1" sqref="B7:G7 B14:G14 B21:G21 B28:G28">
      <formula1>risk</formula1>
    </dataValidation>
  </dataValidations>
  <hyperlinks>
    <hyperlink ref="C3" r:id="rId1"/>
    <hyperlink ref="B3" r:id="rId2" display="D&amp;A Crash with Injury or Fatality"/>
    <hyperlink ref="D3" r:id="rId3"/>
    <hyperlink ref="E10" r:id="rId4" display="Total Number of People on the Casino Self-Exclusion List"/>
    <hyperlink ref="D10" r:id="rId5" display="Total Number of Calls to the Problem Gambling Helpline"/>
    <hyperlink ref="C10" r:id="rId6" display="Total Rx Related Calls to Poison Control Center (2014-15)"/>
    <hyperlink ref="B10" r:id="rId7"/>
    <hyperlink ref="E3" r:id="rId8"/>
  </hyperlinks>
  <pageMargins left="0.7" right="0.7" top="0.75" bottom="0.75" header="0.3" footer="0.3"/>
  <pageSetup orientation="portrait" r:id="rId9"/>
  <drawing r:id="rId10"/>
  <legacyDrawing r:id="rId11"/>
  <extLst>
    <ext xmlns:x14="http://schemas.microsoft.com/office/spreadsheetml/2009/9/main" uri="{78C0D931-6437-407d-A8EE-F0AAD7539E65}">
      <x14:conditionalFormattings>
        <x14:conditionalFormatting xmlns:xm="http://schemas.microsoft.com/office/excel/2006/main">
          <x14:cfRule type="expression" priority="2" id="{8DF6E5EA-559C-4E52-A962-714A837B0FE8}">
            <xm:f>B6&gt;=lists!$A$8</xm:f>
            <x14:dxf>
              <font>
                <b/>
                <i val="0"/>
              </font>
              <fill>
                <patternFill>
                  <bgColor rgb="FFFF6464"/>
                </patternFill>
              </fill>
            </x14:dxf>
          </x14:cfRule>
          <x14:cfRule type="expression" priority="3" id="{42B18555-F846-4DEC-BCCA-8B29258E95F5}">
            <xm:f>B6&gt;=lists!$A$7</xm:f>
            <x14:dxf>
              <font>
                <b/>
                <i val="0"/>
              </font>
              <fill>
                <patternFill>
                  <bgColor theme="9" tint="0.39994506668294322"/>
                </patternFill>
              </fill>
            </x14:dxf>
          </x14:cfRule>
          <x14:cfRule type="expression" priority="4" id="{C2F88252-AB44-4063-A835-9D0E8F6716B0}">
            <xm:f>B6&gt;=lists!$A$6</xm:f>
            <x14:dxf>
              <font>
                <b/>
                <i val="0"/>
              </font>
              <fill>
                <patternFill>
                  <bgColor rgb="FFFFFF99"/>
                </patternFill>
              </fill>
            </x14:dxf>
          </x14:cfRule>
          <xm:sqref>B27:G27 B20:G20 B13:G13 B6:G6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lists!$C$31:$C$35</xm:f>
          </x14:formula1>
          <xm:sqref>B65:C72</xm:sqref>
        </x14:dataValidation>
        <x14:dataValidation type="list" allowBlank="1" showInputMessage="1" showErrorMessage="1">
          <x14:formula1>
            <xm:f>lists!$E$31:$E$35</xm:f>
          </x14:formula1>
          <xm:sqref>E65:E72</xm:sqref>
        </x14:dataValidation>
        <x14:dataValidation type="list" allowBlank="1" showInputMessage="1" showErrorMessage="1">
          <x14:formula1>
            <xm:f>lists!$D$31:$D$34</xm:f>
          </x14:formula1>
          <xm:sqref>D65:D72</xm:sqref>
        </x14:dataValidation>
        <x14:dataValidation type="list" allowBlank="1" showInputMessage="1" showErrorMessage="1">
          <x14:formula1>
            <xm:f>lists!$F$15:$F$26</xm:f>
          </x14:formula1>
          <xm:sqref>A75:B77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B050"/>
    <pageSetUpPr fitToPage="1"/>
  </sheetPr>
  <dimension ref="A1:O1002"/>
  <sheetViews>
    <sheetView showGridLines="0" tabSelected="1" zoomScale="90" zoomScaleNormal="90" workbookViewId="0">
      <selection activeCell="A75" sqref="A75"/>
    </sheetView>
  </sheetViews>
  <sheetFormatPr defaultColWidth="14.42578125" defaultRowHeight="15.75" customHeight="1"/>
  <cols>
    <col min="1" max="1" width="9.42578125" style="55" customWidth="1"/>
    <col min="2" max="2" width="42.85546875" style="55" bestFit="1" customWidth="1"/>
    <col min="3" max="3" width="9.28515625" style="55" bestFit="1" customWidth="1"/>
    <col min="4" max="4" width="9.42578125" style="55" customWidth="1"/>
    <col min="5" max="5" width="22.28515625" style="55" customWidth="1"/>
    <col min="6" max="6" width="11.5703125" style="55" customWidth="1"/>
    <col min="7" max="10" width="6.7109375" style="55" customWidth="1"/>
    <col min="11" max="11" width="27.42578125" style="55" customWidth="1"/>
    <col min="12" max="12" width="25" style="55" customWidth="1"/>
    <col min="13" max="13" width="28.28515625" style="55" hidden="1" customWidth="1"/>
    <col min="14" max="14" width="35.7109375" style="55" hidden="1" customWidth="1"/>
    <col min="15" max="15" width="14.42578125" style="55" hidden="1" customWidth="1"/>
    <col min="16" max="16384" width="14.42578125" style="55"/>
  </cols>
  <sheetData>
    <row r="1" spans="1:15" ht="15" customHeight="1">
      <c r="A1" s="998" t="s">
        <v>489</v>
      </c>
      <c r="B1" s="998"/>
      <c r="C1" s="513" t="s">
        <v>253</v>
      </c>
      <c r="D1" s="514"/>
      <c r="E1" s="514"/>
      <c r="F1" s="514"/>
      <c r="G1" s="514"/>
      <c r="H1" s="514"/>
      <c r="I1" s="514"/>
      <c r="J1" s="514"/>
      <c r="K1" s="514"/>
    </row>
    <row r="2" spans="1:15" ht="38.25">
      <c r="A2" s="646" t="s">
        <v>86</v>
      </c>
      <c r="B2" s="646" t="s">
        <v>87</v>
      </c>
      <c r="C2" s="644" t="s">
        <v>258</v>
      </c>
      <c r="D2" s="644" t="s">
        <v>257</v>
      </c>
      <c r="E2" s="647" t="s">
        <v>364</v>
      </c>
      <c r="F2" s="643" t="s">
        <v>331</v>
      </c>
      <c r="G2" s="643" t="s">
        <v>365</v>
      </c>
      <c r="H2" s="643" t="s">
        <v>366</v>
      </c>
      <c r="I2" s="643" t="s">
        <v>367</v>
      </c>
      <c r="J2" s="643" t="s">
        <v>368</v>
      </c>
      <c r="K2" s="515" t="s">
        <v>379</v>
      </c>
    </row>
    <row r="3" spans="1:15" ht="12.75">
      <c r="A3" s="516"/>
      <c r="B3" s="516"/>
      <c r="C3" s="517"/>
      <c r="D3" s="517"/>
      <c r="E3" s="517"/>
      <c r="F3" s="518"/>
      <c r="G3" s="518"/>
      <c r="H3" s="518"/>
      <c r="I3" s="518"/>
      <c r="J3" s="518"/>
      <c r="K3" s="519"/>
    </row>
    <row r="4" spans="1:15" ht="17.100000000000001" customHeight="1">
      <c r="A4" s="520" t="s">
        <v>88</v>
      </c>
      <c r="B4" s="521" t="s">
        <v>89</v>
      </c>
      <c r="C4" s="193"/>
      <c r="D4" s="520">
        <v>29.4</v>
      </c>
      <c r="E4" s="364" t="str">
        <f t="shared" ref="E4:E6" si="0">IF(OR(C4="",D4=""),"",(IFERROR((C4/D4),"")))</f>
        <v/>
      </c>
      <c r="F4" s="39" t="s">
        <v>193</v>
      </c>
      <c r="G4" s="193"/>
      <c r="H4" s="193"/>
      <c r="I4" s="193"/>
      <c r="J4" s="193"/>
      <c r="K4" s="522" t="s">
        <v>369</v>
      </c>
      <c r="M4" s="523" t="str">
        <f>IFERROR(IF(C4/D4&gt;1,#REF!,""),"")</f>
        <v/>
      </c>
      <c r="N4" s="523" t="str">
        <f>IF(OR(COUNTIF(E4,"&gt;="&amp;$O$4),COUNTIF(F4,"=Yes")),B4,"")</f>
        <v>Perceived Availability of Drugs</v>
      </c>
      <c r="O4" s="169">
        <f>lists!$A$6</f>
        <v>1.05</v>
      </c>
    </row>
    <row r="5" spans="1:15" ht="17.100000000000001" customHeight="1">
      <c r="A5" s="520" t="s">
        <v>88</v>
      </c>
      <c r="B5" s="524" t="s">
        <v>95</v>
      </c>
      <c r="C5" s="193"/>
      <c r="D5" s="520">
        <v>38.130000000000003</v>
      </c>
      <c r="E5" s="364" t="str">
        <f t="shared" si="0"/>
        <v/>
      </c>
      <c r="F5" s="39"/>
      <c r="G5" s="193"/>
      <c r="H5" s="193"/>
      <c r="I5" s="193"/>
      <c r="J5" s="193"/>
      <c r="K5" s="522" t="s">
        <v>369</v>
      </c>
      <c r="M5" s="523" t="str">
        <f>IFERROR(IF(C5/D5&gt;1,#REF!,""),"")</f>
        <v/>
      </c>
      <c r="N5" s="523" t="str">
        <f t="shared" ref="N5:N26" si="1">IF(OR(COUNTIF(E5,"&gt;="&amp;$O$4),COUNTIF(F5,"=Yes")),B5,"")</f>
        <v/>
      </c>
    </row>
    <row r="6" spans="1:15" ht="17.100000000000001" customHeight="1">
      <c r="A6" s="525" t="s">
        <v>88</v>
      </c>
      <c r="B6" s="518" t="s">
        <v>97</v>
      </c>
      <c r="C6" s="193"/>
      <c r="D6" s="525">
        <v>42.51</v>
      </c>
      <c r="E6" s="364" t="str">
        <f t="shared" si="0"/>
        <v/>
      </c>
      <c r="F6" s="39"/>
      <c r="G6" s="193"/>
      <c r="H6" s="193"/>
      <c r="I6" s="193"/>
      <c r="J6" s="193"/>
      <c r="K6" s="526" t="s">
        <v>369</v>
      </c>
      <c r="M6" s="523" t="str">
        <f>IFERROR(IF(C4/D4&gt;1,#REF!,""),"")</f>
        <v/>
      </c>
      <c r="N6" s="523" t="str">
        <f t="shared" si="1"/>
        <v/>
      </c>
    </row>
    <row r="7" spans="1:15" ht="17.100000000000001" customHeight="1">
      <c r="A7" s="527"/>
      <c r="B7" s="527"/>
      <c r="C7" s="528"/>
      <c r="D7" s="529"/>
      <c r="E7" s="529"/>
      <c r="F7" s="530"/>
      <c r="G7" s="529"/>
      <c r="H7" s="529"/>
      <c r="I7" s="529"/>
      <c r="J7" s="529"/>
      <c r="K7" s="531"/>
      <c r="M7" s="532"/>
      <c r="N7" s="532"/>
    </row>
    <row r="8" spans="1:15" ht="17.100000000000001" customHeight="1">
      <c r="A8" s="520" t="s">
        <v>99</v>
      </c>
      <c r="B8" s="524" t="s">
        <v>100</v>
      </c>
      <c r="C8" s="193"/>
      <c r="D8" s="520">
        <v>36.01</v>
      </c>
      <c r="E8" s="364" t="str">
        <f t="shared" ref="E8:E11" si="2">IF(OR(C8="",D8=""),"",(IFERROR((C8/D8),"")))</f>
        <v/>
      </c>
      <c r="F8" s="39"/>
      <c r="G8" s="193"/>
      <c r="H8" s="193"/>
      <c r="I8" s="193"/>
      <c r="J8" s="193"/>
      <c r="K8" s="522" t="s">
        <v>370</v>
      </c>
      <c r="M8" s="523" t="str">
        <f>IFERROR(IF(C8/D8&gt;1,#REF!,""),"")</f>
        <v/>
      </c>
      <c r="N8" s="523" t="str">
        <f t="shared" si="1"/>
        <v/>
      </c>
    </row>
    <row r="9" spans="1:15" ht="17.100000000000001" customHeight="1">
      <c r="A9" s="525" t="s">
        <v>99</v>
      </c>
      <c r="B9" s="518" t="s">
        <v>101</v>
      </c>
      <c r="C9" s="193"/>
      <c r="D9" s="525">
        <v>34.76</v>
      </c>
      <c r="E9" s="364" t="str">
        <f t="shared" si="2"/>
        <v/>
      </c>
      <c r="F9" s="39"/>
      <c r="G9" s="193"/>
      <c r="H9" s="193"/>
      <c r="I9" s="193"/>
      <c r="J9" s="193"/>
      <c r="K9" s="526" t="s">
        <v>373</v>
      </c>
      <c r="M9" s="532"/>
      <c r="N9" s="523" t="str">
        <f t="shared" si="1"/>
        <v/>
      </c>
    </row>
    <row r="10" spans="1:15" ht="17.100000000000001" customHeight="1">
      <c r="A10" s="520" t="s">
        <v>99</v>
      </c>
      <c r="B10" s="524" t="s">
        <v>103</v>
      </c>
      <c r="C10" s="193"/>
      <c r="D10" s="520">
        <v>32.770000000000003</v>
      </c>
      <c r="E10" s="364" t="str">
        <f t="shared" si="2"/>
        <v/>
      </c>
      <c r="F10" s="39"/>
      <c r="G10" s="193"/>
      <c r="H10" s="193"/>
      <c r="I10" s="193"/>
      <c r="J10" s="193"/>
      <c r="K10" s="522" t="s">
        <v>370</v>
      </c>
      <c r="M10" s="523" t="str">
        <f>IFERROR(IF(C10/D10&gt;1,#REF!,""),"")</f>
        <v/>
      </c>
      <c r="N10" s="523" t="str">
        <f t="shared" si="1"/>
        <v/>
      </c>
    </row>
    <row r="11" spans="1:15" ht="17.100000000000001" customHeight="1">
      <c r="A11" s="520" t="s">
        <v>99</v>
      </c>
      <c r="B11" s="524" t="s">
        <v>104</v>
      </c>
      <c r="C11" s="193"/>
      <c r="D11" s="520">
        <v>32.85</v>
      </c>
      <c r="E11" s="364" t="str">
        <f t="shared" si="2"/>
        <v/>
      </c>
      <c r="F11" s="39"/>
      <c r="G11" s="193"/>
      <c r="H11" s="193"/>
      <c r="I11" s="193"/>
      <c r="J11" s="193"/>
      <c r="K11" s="522" t="s">
        <v>670</v>
      </c>
      <c r="M11" s="523" t="str">
        <f>IFERROR(IF(C11/D11&gt;1,#REF!,""),"")</f>
        <v/>
      </c>
      <c r="N11" s="523" t="str">
        <f t="shared" si="1"/>
        <v/>
      </c>
    </row>
    <row r="12" spans="1:15" ht="17.100000000000001" customHeight="1">
      <c r="A12" s="525" t="s">
        <v>99</v>
      </c>
      <c r="B12" s="518" t="s">
        <v>105</v>
      </c>
      <c r="C12" s="193"/>
      <c r="D12" s="525">
        <v>46.24</v>
      </c>
      <c r="E12" s="364" t="str">
        <f>IF(OR(C12="",D12=""),"",(IFERROR((C12/D12),"")))</f>
        <v/>
      </c>
      <c r="F12" s="39"/>
      <c r="G12" s="193"/>
      <c r="H12" s="193"/>
      <c r="I12" s="193"/>
      <c r="J12" s="193"/>
      <c r="K12" s="526" t="s">
        <v>671</v>
      </c>
      <c r="M12" s="532"/>
      <c r="N12" s="523" t="str">
        <f t="shared" si="1"/>
        <v/>
      </c>
    </row>
    <row r="13" spans="1:15" ht="17.100000000000001" customHeight="1">
      <c r="A13" s="527"/>
      <c r="B13" s="527"/>
      <c r="C13" s="528"/>
      <c r="D13" s="529"/>
      <c r="E13" s="529"/>
      <c r="F13" s="530"/>
      <c r="G13" s="529"/>
      <c r="H13" s="529"/>
      <c r="I13" s="529"/>
      <c r="J13" s="529"/>
      <c r="K13" s="531"/>
      <c r="M13" s="532"/>
      <c r="N13" s="532"/>
    </row>
    <row r="14" spans="1:15" ht="17.100000000000001" customHeight="1">
      <c r="A14" s="525" t="s">
        <v>106</v>
      </c>
      <c r="B14" s="518" t="s">
        <v>107</v>
      </c>
      <c r="C14" s="193"/>
      <c r="D14" s="525">
        <v>35.28</v>
      </c>
      <c r="E14" s="364" t="str">
        <f t="shared" ref="E14:E15" si="3">IF(OR(C14="",D14=""),"",(IFERROR((C14/D14),"")))</f>
        <v/>
      </c>
      <c r="F14" s="39"/>
      <c r="G14" s="193"/>
      <c r="H14" s="193"/>
      <c r="I14" s="193"/>
      <c r="J14" s="193"/>
      <c r="K14" s="526" t="s">
        <v>377</v>
      </c>
      <c r="M14" s="532"/>
      <c r="N14" s="523" t="str">
        <f t="shared" si="1"/>
        <v/>
      </c>
    </row>
    <row r="15" spans="1:15" ht="17.100000000000001" customHeight="1">
      <c r="A15" s="525" t="s">
        <v>106</v>
      </c>
      <c r="B15" s="518" t="s">
        <v>108</v>
      </c>
      <c r="C15" s="193"/>
      <c r="D15" s="525">
        <v>44.67</v>
      </c>
      <c r="E15" s="364" t="str">
        <f t="shared" si="3"/>
        <v/>
      </c>
      <c r="F15" s="39"/>
      <c r="G15" s="193"/>
      <c r="H15" s="193"/>
      <c r="I15" s="193"/>
      <c r="J15" s="193"/>
      <c r="K15" s="526" t="s">
        <v>377</v>
      </c>
      <c r="M15" s="532"/>
      <c r="N15" s="523" t="str">
        <f t="shared" si="1"/>
        <v/>
      </c>
    </row>
    <row r="16" spans="1:15" ht="17.100000000000001" customHeight="1">
      <c r="A16" s="527"/>
      <c r="B16" s="527"/>
      <c r="C16" s="528"/>
      <c r="D16" s="529"/>
      <c r="E16" s="529"/>
      <c r="F16" s="530"/>
      <c r="G16" s="529"/>
      <c r="H16" s="529"/>
      <c r="I16" s="529"/>
      <c r="J16" s="529"/>
      <c r="K16" s="531"/>
      <c r="M16" s="532"/>
      <c r="N16" s="532"/>
    </row>
    <row r="17" spans="1:14" ht="17.100000000000001" customHeight="1">
      <c r="A17" s="520" t="s">
        <v>109</v>
      </c>
      <c r="B17" s="524" t="s">
        <v>110</v>
      </c>
      <c r="C17" s="193"/>
      <c r="D17" s="520">
        <v>32.270000000000003</v>
      </c>
      <c r="E17" s="364" t="str">
        <f t="shared" ref="E17:E26" si="4">IF(OR(C17="",D17=""),"",(IFERROR((C17/D17),"")))</f>
        <v/>
      </c>
      <c r="F17" s="39"/>
      <c r="G17" s="193"/>
      <c r="H17" s="193"/>
      <c r="I17" s="193"/>
      <c r="J17" s="193"/>
      <c r="K17" s="522" t="s">
        <v>372</v>
      </c>
      <c r="M17" s="523" t="str">
        <f>IFERROR(IF(C17/D17&gt;1,#REF!,""),"")</f>
        <v/>
      </c>
      <c r="N17" s="523" t="str">
        <f t="shared" si="1"/>
        <v/>
      </c>
    </row>
    <row r="18" spans="1:14" ht="17.100000000000001" customHeight="1">
      <c r="A18" s="533" t="s">
        <v>109</v>
      </c>
      <c r="B18" s="534" t="s">
        <v>111</v>
      </c>
      <c r="C18" s="193"/>
      <c r="D18" s="533">
        <v>25.87</v>
      </c>
      <c r="E18" s="364" t="str">
        <f t="shared" si="4"/>
        <v/>
      </c>
      <c r="F18" s="39"/>
      <c r="G18" s="193"/>
      <c r="H18" s="193"/>
      <c r="I18" s="193"/>
      <c r="J18" s="193"/>
      <c r="K18" s="535" t="s">
        <v>672</v>
      </c>
      <c r="M18" s="523" t="str">
        <f>IFERROR(IF(C18/D18&gt;1,#REF!,""),"")</f>
        <v/>
      </c>
      <c r="N18" s="523" t="str">
        <f t="shared" si="1"/>
        <v/>
      </c>
    </row>
    <row r="19" spans="1:14" ht="17.100000000000001" customHeight="1">
      <c r="A19" s="525" t="s">
        <v>109</v>
      </c>
      <c r="B19" s="518" t="s">
        <v>113</v>
      </c>
      <c r="C19" s="193"/>
      <c r="D19" s="525">
        <v>12.15</v>
      </c>
      <c r="E19" s="364" t="str">
        <f t="shared" si="4"/>
        <v/>
      </c>
      <c r="F19" s="39"/>
      <c r="G19" s="193"/>
      <c r="H19" s="193"/>
      <c r="I19" s="193"/>
      <c r="J19" s="193"/>
      <c r="K19" s="526" t="s">
        <v>673</v>
      </c>
      <c r="M19" s="532"/>
      <c r="N19" s="523" t="str">
        <f t="shared" si="1"/>
        <v/>
      </c>
    </row>
    <row r="20" spans="1:14" ht="17.100000000000001" customHeight="1">
      <c r="A20" s="520" t="s">
        <v>109</v>
      </c>
      <c r="B20" s="524" t="s">
        <v>114</v>
      </c>
      <c r="C20" s="193"/>
      <c r="D20" s="520">
        <v>49.07</v>
      </c>
      <c r="E20" s="364" t="str">
        <f t="shared" si="4"/>
        <v/>
      </c>
      <c r="F20" s="39"/>
      <c r="G20" s="193"/>
      <c r="H20" s="193"/>
      <c r="I20" s="193"/>
      <c r="J20" s="193"/>
      <c r="K20" s="522" t="s">
        <v>371</v>
      </c>
      <c r="M20" s="523" t="str">
        <f>IFERROR(IF(C20/D20&gt;1,#REF!,""),"")</f>
        <v/>
      </c>
      <c r="N20" s="523" t="str">
        <f t="shared" si="1"/>
        <v/>
      </c>
    </row>
    <row r="21" spans="1:14" ht="17.100000000000001" customHeight="1">
      <c r="A21" s="520" t="s">
        <v>109</v>
      </c>
      <c r="B21" s="524" t="s">
        <v>115</v>
      </c>
      <c r="C21" s="193"/>
      <c r="D21" s="520">
        <v>26.98</v>
      </c>
      <c r="E21" s="364" t="str">
        <f t="shared" si="4"/>
        <v/>
      </c>
      <c r="F21" s="39"/>
      <c r="G21" s="193"/>
      <c r="H21" s="193"/>
      <c r="I21" s="193"/>
      <c r="J21" s="193"/>
      <c r="K21" s="522" t="s">
        <v>372</v>
      </c>
      <c r="M21" s="523" t="str">
        <f>IFERROR(IF(C21/D21&gt;1,#REF!,""),"")</f>
        <v/>
      </c>
      <c r="N21" s="523" t="str">
        <f t="shared" si="1"/>
        <v/>
      </c>
    </row>
    <row r="22" spans="1:14" ht="17.100000000000001" customHeight="1">
      <c r="A22" s="520" t="s">
        <v>109</v>
      </c>
      <c r="B22" s="524" t="s">
        <v>116</v>
      </c>
      <c r="C22" s="193"/>
      <c r="D22" s="520">
        <v>38.72</v>
      </c>
      <c r="E22" s="364" t="str">
        <f t="shared" si="4"/>
        <v/>
      </c>
      <c r="F22" s="39"/>
      <c r="G22" s="193"/>
      <c r="H22" s="193"/>
      <c r="I22" s="193"/>
      <c r="J22" s="193"/>
      <c r="K22" s="522" t="s">
        <v>371</v>
      </c>
      <c r="M22" s="523" t="str">
        <f>IFERROR(IF(C22/D22&gt;1,#REF!,""),"")</f>
        <v/>
      </c>
      <c r="N22" s="523" t="str">
        <f t="shared" si="1"/>
        <v/>
      </c>
    </row>
    <row r="23" spans="1:14" ht="17.100000000000001" customHeight="1">
      <c r="A23" s="517" t="s">
        <v>109</v>
      </c>
      <c r="B23" s="516" t="s">
        <v>117</v>
      </c>
      <c r="C23" s="193"/>
      <c r="D23" s="525">
        <v>25.32</v>
      </c>
      <c r="E23" s="364" t="str">
        <f t="shared" si="4"/>
        <v/>
      </c>
      <c r="F23" s="39"/>
      <c r="G23" s="193"/>
      <c r="H23" s="193"/>
      <c r="I23" s="193"/>
      <c r="J23" s="193"/>
      <c r="K23" s="519" t="s">
        <v>673</v>
      </c>
      <c r="M23" s="523" t="str">
        <f>IFERROR(IF(C22/D22&gt;1,#REF!,""),"")</f>
        <v/>
      </c>
      <c r="N23" s="523" t="str">
        <f t="shared" si="1"/>
        <v/>
      </c>
    </row>
    <row r="24" spans="1:14" ht="17.100000000000001" customHeight="1">
      <c r="A24" s="517" t="s">
        <v>109</v>
      </c>
      <c r="B24" s="516" t="s">
        <v>118</v>
      </c>
      <c r="C24" s="193"/>
      <c r="D24" s="525">
        <v>35.56</v>
      </c>
      <c r="E24" s="364" t="str">
        <f t="shared" si="4"/>
        <v/>
      </c>
      <c r="F24" s="39"/>
      <c r="G24" s="193"/>
      <c r="H24" s="193"/>
      <c r="I24" s="193"/>
      <c r="J24" s="193"/>
      <c r="K24" s="519" t="s">
        <v>376</v>
      </c>
      <c r="N24" s="523" t="str">
        <f t="shared" si="1"/>
        <v/>
      </c>
    </row>
    <row r="25" spans="1:14" ht="17.100000000000001" customHeight="1">
      <c r="A25" s="517" t="s">
        <v>109</v>
      </c>
      <c r="B25" s="516" t="s">
        <v>119</v>
      </c>
      <c r="C25" s="193"/>
      <c r="D25" s="525">
        <v>32.950000000000003</v>
      </c>
      <c r="E25" s="364" t="str">
        <f t="shared" si="4"/>
        <v/>
      </c>
      <c r="F25" s="39"/>
      <c r="G25" s="193"/>
      <c r="H25" s="193"/>
      <c r="I25" s="193"/>
      <c r="J25" s="193"/>
      <c r="K25" s="519" t="s">
        <v>378</v>
      </c>
      <c r="N25" s="523" t="str">
        <f t="shared" si="1"/>
        <v/>
      </c>
    </row>
    <row r="26" spans="1:14" ht="17.100000000000001" customHeight="1">
      <c r="A26" s="517" t="s">
        <v>109</v>
      </c>
      <c r="B26" s="536" t="s">
        <v>259</v>
      </c>
      <c r="C26" s="193"/>
      <c r="D26" s="525">
        <v>37.71</v>
      </c>
      <c r="E26" s="364" t="str">
        <f t="shared" si="4"/>
        <v/>
      </c>
      <c r="F26" s="39"/>
      <c r="G26" s="193"/>
      <c r="H26" s="193"/>
      <c r="I26" s="193"/>
      <c r="J26" s="193"/>
      <c r="K26" s="519" t="s">
        <v>672</v>
      </c>
      <c r="N26" s="523" t="str">
        <f t="shared" si="1"/>
        <v/>
      </c>
    </row>
    <row r="27" spans="1:14" ht="13.5" customHeight="1">
      <c r="A27" s="516"/>
      <c r="B27" s="516"/>
      <c r="C27" s="537"/>
      <c r="D27" s="517"/>
      <c r="E27" s="538" t="str">
        <f t="shared" ref="E27:E29" si="5">IF(D27="","",(IFERROR(C27/D27,"")))</f>
        <v/>
      </c>
      <c r="F27" s="539"/>
      <c r="G27" s="539"/>
      <c r="H27" s="539"/>
      <c r="I27" s="539"/>
      <c r="J27" s="539"/>
      <c r="K27" s="519"/>
    </row>
    <row r="28" spans="1:14" ht="44.25" customHeight="1">
      <c r="A28" s="646" t="s">
        <v>86</v>
      </c>
      <c r="B28" s="644" t="s">
        <v>322</v>
      </c>
      <c r="C28" s="644" t="s">
        <v>258</v>
      </c>
      <c r="D28" s="644" t="s">
        <v>257</v>
      </c>
      <c r="E28" s="645" t="s">
        <v>363</v>
      </c>
      <c r="F28" s="643" t="s">
        <v>331</v>
      </c>
      <c r="G28" s="643" t="s">
        <v>365</v>
      </c>
      <c r="H28" s="643" t="s">
        <v>366</v>
      </c>
      <c r="I28" s="643" t="s">
        <v>367</v>
      </c>
      <c r="J28" s="643" t="s">
        <v>368</v>
      </c>
      <c r="K28" s="515" t="s">
        <v>375</v>
      </c>
    </row>
    <row r="29" spans="1:14" ht="17.100000000000001" customHeight="1">
      <c r="A29" s="517"/>
      <c r="B29" s="516"/>
      <c r="C29" s="537"/>
      <c r="D29" s="540"/>
      <c r="E29" s="538" t="str">
        <f t="shared" si="5"/>
        <v/>
      </c>
      <c r="F29" s="365"/>
      <c r="G29" s="541"/>
      <c r="H29" s="541"/>
      <c r="I29" s="541"/>
      <c r="J29" s="541"/>
      <c r="K29" s="519"/>
    </row>
    <row r="30" spans="1:14" ht="17.100000000000001" customHeight="1">
      <c r="A30" s="517" t="s">
        <v>88</v>
      </c>
      <c r="B30" s="516" t="s">
        <v>120</v>
      </c>
      <c r="C30" s="193"/>
      <c r="D30" s="540">
        <v>42.91</v>
      </c>
      <c r="E30" s="542" t="str">
        <f>IF(OR(C30="",D30=""),"",(IFERROR((C30/D30),"")))</f>
        <v/>
      </c>
      <c r="F30" s="39"/>
      <c r="G30" s="193"/>
      <c r="H30" s="193"/>
      <c r="I30" s="193"/>
      <c r="J30" s="193"/>
      <c r="K30" s="519" t="s">
        <v>674</v>
      </c>
    </row>
    <row r="31" spans="1:14" ht="17.100000000000001" customHeight="1">
      <c r="A31" s="529"/>
      <c r="B31" s="543"/>
      <c r="C31" s="528"/>
      <c r="D31" s="544"/>
      <c r="E31" s="544"/>
      <c r="F31" s="530"/>
      <c r="G31" s="530"/>
      <c r="H31" s="530"/>
      <c r="I31" s="530"/>
      <c r="J31" s="530"/>
      <c r="K31" s="531"/>
    </row>
    <row r="32" spans="1:14" ht="17.100000000000001" customHeight="1">
      <c r="A32" s="517" t="s">
        <v>99</v>
      </c>
      <c r="B32" s="516" t="s">
        <v>122</v>
      </c>
      <c r="C32" s="193"/>
      <c r="D32" s="540">
        <v>62.95</v>
      </c>
      <c r="E32" s="542" t="str">
        <f t="shared" ref="E32:E34" si="6">IF(OR(C32="",D32=""),"",(IFERROR((C32/D32),"")))</f>
        <v/>
      </c>
      <c r="F32" s="39"/>
      <c r="G32" s="193"/>
      <c r="H32" s="193"/>
      <c r="I32" s="193"/>
      <c r="J32" s="193"/>
      <c r="K32" s="519" t="s">
        <v>374</v>
      </c>
    </row>
    <row r="33" spans="1:11" ht="17.100000000000001" customHeight="1">
      <c r="A33" s="517" t="s">
        <v>99</v>
      </c>
      <c r="B33" s="516" t="s">
        <v>123</v>
      </c>
      <c r="C33" s="193"/>
      <c r="D33" s="540">
        <v>61.94</v>
      </c>
      <c r="E33" s="542" t="str">
        <f t="shared" si="6"/>
        <v/>
      </c>
      <c r="F33" s="39"/>
      <c r="G33" s="193"/>
      <c r="H33" s="193"/>
      <c r="I33" s="193"/>
      <c r="J33" s="193"/>
      <c r="K33" s="519" t="s">
        <v>374</v>
      </c>
    </row>
    <row r="34" spans="1:11" ht="17.100000000000001" customHeight="1">
      <c r="A34" s="517" t="s">
        <v>99</v>
      </c>
      <c r="B34" s="516" t="s">
        <v>124</v>
      </c>
      <c r="C34" s="193"/>
      <c r="D34" s="540">
        <v>61.49</v>
      </c>
      <c r="E34" s="542" t="str">
        <f t="shared" si="6"/>
        <v/>
      </c>
      <c r="F34" s="39"/>
      <c r="G34" s="193"/>
      <c r="H34" s="193"/>
      <c r="I34" s="193"/>
      <c r="J34" s="193"/>
      <c r="K34" s="519" t="s">
        <v>374</v>
      </c>
    </row>
    <row r="35" spans="1:11" ht="17.100000000000001" customHeight="1">
      <c r="A35" s="544"/>
      <c r="B35" s="527"/>
      <c r="C35" s="528"/>
      <c r="D35" s="544"/>
      <c r="E35" s="544"/>
      <c r="F35" s="530"/>
      <c r="G35" s="530"/>
      <c r="H35" s="530"/>
      <c r="I35" s="530"/>
      <c r="J35" s="530"/>
      <c r="K35" s="531"/>
    </row>
    <row r="36" spans="1:11" ht="17.100000000000001" customHeight="1">
      <c r="A36" s="517" t="s">
        <v>106</v>
      </c>
      <c r="B36" s="516" t="s">
        <v>126</v>
      </c>
      <c r="C36" s="193"/>
      <c r="D36" s="540">
        <v>49.94</v>
      </c>
      <c r="E36" s="542" t="str">
        <f t="shared" ref="E36:E37" si="7">IF(OR(C36="",D36=""),"",(IFERROR((C36/D36),"")))</f>
        <v/>
      </c>
      <c r="F36" s="39"/>
      <c r="G36" s="193"/>
      <c r="H36" s="193"/>
      <c r="I36" s="193"/>
      <c r="J36" s="193"/>
      <c r="K36" s="519" t="s">
        <v>377</v>
      </c>
    </row>
    <row r="37" spans="1:11" ht="17.100000000000001" customHeight="1">
      <c r="A37" s="517" t="s">
        <v>106</v>
      </c>
      <c r="B37" s="516" t="s">
        <v>127</v>
      </c>
      <c r="C37" s="193"/>
      <c r="D37" s="540">
        <v>51.89</v>
      </c>
      <c r="E37" s="542" t="str">
        <f t="shared" si="7"/>
        <v/>
      </c>
      <c r="F37" s="39"/>
      <c r="G37" s="193"/>
      <c r="H37" s="193"/>
      <c r="I37" s="193"/>
      <c r="J37" s="193"/>
      <c r="K37" s="519" t="s">
        <v>377</v>
      </c>
    </row>
    <row r="38" spans="1:11" ht="17.100000000000001" customHeight="1">
      <c r="A38" s="517"/>
      <c r="B38" s="543"/>
      <c r="C38" s="528"/>
      <c r="D38" s="544"/>
      <c r="E38" s="544"/>
      <c r="F38" s="530"/>
      <c r="G38" s="530"/>
      <c r="H38" s="530"/>
      <c r="I38" s="530"/>
      <c r="J38" s="530"/>
      <c r="K38" s="531"/>
    </row>
    <row r="39" spans="1:11" ht="17.100000000000001" customHeight="1">
      <c r="A39" s="517" t="s">
        <v>109</v>
      </c>
      <c r="B39" s="516" t="s">
        <v>128</v>
      </c>
      <c r="C39" s="193"/>
      <c r="D39" s="540">
        <v>40.14</v>
      </c>
      <c r="E39" s="542" t="str">
        <f t="shared" ref="E39:E40" si="8">IF(OR(C39="",D39=""),"",(IFERROR((C39/D39),"")))</f>
        <v/>
      </c>
      <c r="F39" s="39"/>
      <c r="G39" s="193"/>
      <c r="H39" s="193"/>
      <c r="I39" s="193"/>
      <c r="J39" s="193"/>
      <c r="K39" s="519" t="s">
        <v>675</v>
      </c>
    </row>
    <row r="40" spans="1:11" ht="17.100000000000001" customHeight="1">
      <c r="A40" s="517" t="s">
        <v>109</v>
      </c>
      <c r="B40" s="516" t="s">
        <v>129</v>
      </c>
      <c r="C40" s="193"/>
      <c r="D40" s="540">
        <v>58.32</v>
      </c>
      <c r="E40" s="542" t="str">
        <f t="shared" si="8"/>
        <v/>
      </c>
      <c r="F40" s="39"/>
      <c r="G40" s="193"/>
      <c r="H40" s="193"/>
      <c r="I40" s="193"/>
      <c r="J40" s="193"/>
      <c r="K40" s="519" t="s">
        <v>675</v>
      </c>
    </row>
    <row r="41" spans="1:11" ht="17.100000000000001" customHeight="1">
      <c r="A41" s="543"/>
      <c r="B41" s="543"/>
      <c r="C41" s="544"/>
      <c r="D41" s="544"/>
      <c r="E41" s="545"/>
      <c r="F41" s="530"/>
      <c r="G41" s="530"/>
      <c r="H41" s="530"/>
      <c r="I41" s="530"/>
      <c r="J41" s="530"/>
      <c r="K41" s="531"/>
    </row>
    <row r="42" spans="1:11" ht="12.75"/>
    <row r="43" spans="1:11" ht="17.25" customHeight="1">
      <c r="A43" s="945" t="s">
        <v>648</v>
      </c>
      <c r="B43" s="946"/>
      <c r="C43" s="946"/>
      <c r="D43" s="946"/>
      <c r="E43" s="946"/>
      <c r="F43" s="946"/>
      <c r="G43" s="946"/>
      <c r="H43" s="946"/>
      <c r="I43" s="946"/>
      <c r="J43" s="946"/>
      <c r="K43" s="947"/>
    </row>
    <row r="44" spans="1:11" ht="15" customHeight="1">
      <c r="A44" s="980"/>
      <c r="B44" s="981"/>
      <c r="C44" s="981"/>
      <c r="D44" s="981"/>
      <c r="E44" s="981"/>
      <c r="F44" s="981"/>
      <c r="G44" s="981"/>
      <c r="H44" s="981"/>
      <c r="I44" s="981"/>
      <c r="J44" s="981"/>
      <c r="K44" s="982"/>
    </row>
    <row r="45" spans="1:11" ht="15" customHeight="1">
      <c r="A45" s="983"/>
      <c r="B45" s="984"/>
      <c r="C45" s="984"/>
      <c r="D45" s="984"/>
      <c r="E45" s="984"/>
      <c r="F45" s="984"/>
      <c r="G45" s="984"/>
      <c r="H45" s="984"/>
      <c r="I45" s="984"/>
      <c r="J45" s="984"/>
      <c r="K45" s="985"/>
    </row>
    <row r="46" spans="1:11" ht="15" customHeight="1">
      <c r="A46" s="986"/>
      <c r="B46" s="987"/>
      <c r="C46" s="987"/>
      <c r="D46" s="987"/>
      <c r="E46" s="987"/>
      <c r="F46" s="987"/>
      <c r="G46" s="987"/>
      <c r="H46" s="987"/>
      <c r="I46" s="987"/>
      <c r="J46" s="987"/>
      <c r="K46" s="988"/>
    </row>
    <row r="47" spans="1:11" ht="27" customHeight="1">
      <c r="A47" s="918" t="s">
        <v>649</v>
      </c>
      <c r="B47" s="919"/>
      <c r="C47" s="919"/>
      <c r="D47" s="919"/>
      <c r="E47" s="919"/>
      <c r="F47" s="919"/>
      <c r="G47" s="919"/>
      <c r="H47" s="919"/>
      <c r="I47" s="919"/>
      <c r="J47" s="919"/>
      <c r="K47" s="920"/>
    </row>
    <row r="48" spans="1:11" ht="15" customHeight="1">
      <c r="A48" s="980"/>
      <c r="B48" s="981"/>
      <c r="C48" s="981"/>
      <c r="D48" s="981"/>
      <c r="E48" s="981"/>
      <c r="F48" s="981"/>
      <c r="G48" s="981"/>
      <c r="H48" s="981"/>
      <c r="I48" s="981"/>
      <c r="J48" s="981"/>
      <c r="K48" s="982"/>
    </row>
    <row r="49" spans="1:11" ht="15" customHeight="1">
      <c r="A49" s="983"/>
      <c r="B49" s="984"/>
      <c r="C49" s="984"/>
      <c r="D49" s="984"/>
      <c r="E49" s="984"/>
      <c r="F49" s="984"/>
      <c r="G49" s="984"/>
      <c r="H49" s="984"/>
      <c r="I49" s="984"/>
      <c r="J49" s="984"/>
      <c r="K49" s="985"/>
    </row>
    <row r="50" spans="1:11" ht="15" customHeight="1">
      <c r="A50" s="986"/>
      <c r="B50" s="987"/>
      <c r="C50" s="987"/>
      <c r="D50" s="987"/>
      <c r="E50" s="987"/>
      <c r="F50" s="987"/>
      <c r="G50" s="987"/>
      <c r="H50" s="987"/>
      <c r="I50" s="987"/>
      <c r="J50" s="987"/>
      <c r="K50" s="988"/>
    </row>
    <row r="51" spans="1:11" ht="27" customHeight="1">
      <c r="A51" s="918" t="s">
        <v>650</v>
      </c>
      <c r="B51" s="919"/>
      <c r="C51" s="919"/>
      <c r="D51" s="919"/>
      <c r="E51" s="919"/>
      <c r="F51" s="919"/>
      <c r="G51" s="919"/>
      <c r="H51" s="919"/>
      <c r="I51" s="919"/>
      <c r="J51" s="919"/>
      <c r="K51" s="920"/>
    </row>
    <row r="52" spans="1:11" ht="15" customHeight="1">
      <c r="A52" s="980"/>
      <c r="B52" s="981"/>
      <c r="C52" s="981"/>
      <c r="D52" s="981"/>
      <c r="E52" s="981"/>
      <c r="F52" s="981"/>
      <c r="G52" s="981"/>
      <c r="H52" s="981"/>
      <c r="I52" s="981"/>
      <c r="J52" s="981"/>
      <c r="K52" s="982"/>
    </row>
    <row r="53" spans="1:11" ht="15" customHeight="1">
      <c r="A53" s="983"/>
      <c r="B53" s="984"/>
      <c r="C53" s="984"/>
      <c r="D53" s="984"/>
      <c r="E53" s="984"/>
      <c r="F53" s="984"/>
      <c r="G53" s="984"/>
      <c r="H53" s="984"/>
      <c r="I53" s="984"/>
      <c r="J53" s="984"/>
      <c r="K53" s="985"/>
    </row>
    <row r="54" spans="1:11" ht="15" customHeight="1">
      <c r="A54" s="986"/>
      <c r="B54" s="987"/>
      <c r="C54" s="987"/>
      <c r="D54" s="987"/>
      <c r="E54" s="987"/>
      <c r="F54" s="987"/>
      <c r="G54" s="987"/>
      <c r="H54" s="987"/>
      <c r="I54" s="987"/>
      <c r="J54" s="987"/>
      <c r="K54" s="988"/>
    </row>
    <row r="55" spans="1:11" ht="15" customHeight="1">
      <c r="A55" s="918" t="s">
        <v>651</v>
      </c>
      <c r="B55" s="919"/>
      <c r="C55" s="919"/>
      <c r="D55" s="919"/>
      <c r="E55" s="919"/>
      <c r="F55" s="919"/>
      <c r="G55" s="919"/>
      <c r="H55" s="919"/>
      <c r="I55" s="919"/>
      <c r="J55" s="919"/>
      <c r="K55" s="920"/>
    </row>
    <row r="56" spans="1:11" ht="15" customHeight="1">
      <c r="A56" s="980"/>
      <c r="B56" s="981"/>
      <c r="C56" s="981"/>
      <c r="D56" s="981"/>
      <c r="E56" s="981"/>
      <c r="F56" s="981"/>
      <c r="G56" s="981"/>
      <c r="H56" s="981"/>
      <c r="I56" s="981"/>
      <c r="J56" s="981"/>
      <c r="K56" s="982"/>
    </row>
    <row r="57" spans="1:11" ht="15" customHeight="1">
      <c r="A57" s="983"/>
      <c r="B57" s="984"/>
      <c r="C57" s="984"/>
      <c r="D57" s="984"/>
      <c r="E57" s="984"/>
      <c r="F57" s="984"/>
      <c r="G57" s="984"/>
      <c r="H57" s="984"/>
      <c r="I57" s="984"/>
      <c r="J57" s="984"/>
      <c r="K57" s="985"/>
    </row>
    <row r="58" spans="1:11" ht="15" customHeight="1">
      <c r="A58" s="986"/>
      <c r="B58" s="987"/>
      <c r="C58" s="987"/>
      <c r="D58" s="987"/>
      <c r="E58" s="987"/>
      <c r="F58" s="987"/>
      <c r="G58" s="987"/>
      <c r="H58" s="987"/>
      <c r="I58" s="987"/>
      <c r="J58" s="987"/>
      <c r="K58" s="988"/>
    </row>
    <row r="59" spans="1:11" ht="17.25" customHeight="1">
      <c r="A59" s="918" t="s">
        <v>630</v>
      </c>
      <c r="B59" s="919"/>
      <c r="C59" s="919"/>
      <c r="D59" s="919"/>
      <c r="E59" s="919"/>
      <c r="F59" s="919"/>
      <c r="G59" s="919"/>
      <c r="H59" s="919"/>
      <c r="I59" s="919"/>
      <c r="J59" s="919"/>
      <c r="K59" s="920"/>
    </row>
    <row r="60" spans="1:11" ht="15" customHeight="1">
      <c r="A60" s="980"/>
      <c r="B60" s="981"/>
      <c r="C60" s="981"/>
      <c r="D60" s="981"/>
      <c r="E60" s="981"/>
      <c r="F60" s="981"/>
      <c r="G60" s="981"/>
      <c r="H60" s="981"/>
      <c r="I60" s="981"/>
      <c r="J60" s="981"/>
      <c r="K60" s="982"/>
    </row>
    <row r="61" spans="1:11" ht="15" customHeight="1">
      <c r="A61" s="983"/>
      <c r="B61" s="984"/>
      <c r="C61" s="984"/>
      <c r="D61" s="984"/>
      <c r="E61" s="984"/>
      <c r="F61" s="984"/>
      <c r="G61" s="984"/>
      <c r="H61" s="984"/>
      <c r="I61" s="984"/>
      <c r="J61" s="984"/>
      <c r="K61" s="985"/>
    </row>
    <row r="62" spans="1:11" ht="15" customHeight="1">
      <c r="A62" s="986"/>
      <c r="B62" s="987"/>
      <c r="C62" s="987"/>
      <c r="D62" s="987"/>
      <c r="E62" s="987"/>
      <c r="F62" s="987"/>
      <c r="G62" s="987"/>
      <c r="H62" s="987"/>
      <c r="I62" s="987"/>
      <c r="J62" s="987"/>
      <c r="K62" s="988"/>
    </row>
    <row r="63" spans="1:11" ht="15" customHeight="1">
      <c r="A63" s="918" t="s">
        <v>631</v>
      </c>
      <c r="B63" s="919"/>
      <c r="C63" s="919"/>
      <c r="D63" s="919"/>
      <c r="E63" s="919"/>
      <c r="F63" s="919"/>
      <c r="G63" s="919"/>
      <c r="H63" s="919"/>
      <c r="I63" s="919"/>
      <c r="J63" s="919"/>
      <c r="K63" s="920"/>
    </row>
    <row r="64" spans="1:11" ht="15" customHeight="1">
      <c r="A64" s="980"/>
      <c r="B64" s="981"/>
      <c r="C64" s="981"/>
      <c r="D64" s="981"/>
      <c r="E64" s="981"/>
      <c r="F64" s="981"/>
      <c r="G64" s="981"/>
      <c r="H64" s="981"/>
      <c r="I64" s="981"/>
      <c r="J64" s="981"/>
      <c r="K64" s="982"/>
    </row>
    <row r="65" spans="1:12" ht="15" customHeight="1">
      <c r="A65" s="983"/>
      <c r="B65" s="984"/>
      <c r="C65" s="984"/>
      <c r="D65" s="984"/>
      <c r="E65" s="984"/>
      <c r="F65" s="984"/>
      <c r="G65" s="984"/>
      <c r="H65" s="984"/>
      <c r="I65" s="984"/>
      <c r="J65" s="984"/>
      <c r="K65" s="985"/>
    </row>
    <row r="66" spans="1:12" ht="15" customHeight="1">
      <c r="A66" s="986"/>
      <c r="B66" s="987"/>
      <c r="C66" s="987"/>
      <c r="D66" s="987"/>
      <c r="E66" s="987"/>
      <c r="F66" s="987"/>
      <c r="G66" s="987"/>
      <c r="H66" s="987"/>
      <c r="I66" s="987"/>
      <c r="J66" s="987"/>
      <c r="K66" s="988"/>
    </row>
    <row r="67" spans="1:12" ht="26.25" customHeight="1">
      <c r="A67" s="918" t="s">
        <v>652</v>
      </c>
      <c r="B67" s="919"/>
      <c r="C67" s="919"/>
      <c r="D67" s="919"/>
      <c r="E67" s="919"/>
      <c r="F67" s="919"/>
      <c r="G67" s="919"/>
      <c r="H67" s="919"/>
      <c r="I67" s="919"/>
      <c r="J67" s="919"/>
      <c r="K67" s="920"/>
    </row>
    <row r="68" spans="1:12" ht="15" customHeight="1">
      <c r="A68" s="980"/>
      <c r="B68" s="981"/>
      <c r="C68" s="981"/>
      <c r="D68" s="981"/>
      <c r="E68" s="981"/>
      <c r="F68" s="981"/>
      <c r="G68" s="981"/>
      <c r="H68" s="981"/>
      <c r="I68" s="981"/>
      <c r="J68" s="981"/>
      <c r="K68" s="982"/>
    </row>
    <row r="69" spans="1:12" ht="15" customHeight="1">
      <c r="A69" s="983"/>
      <c r="B69" s="984"/>
      <c r="C69" s="984"/>
      <c r="D69" s="984"/>
      <c r="E69" s="984"/>
      <c r="F69" s="984"/>
      <c r="G69" s="984"/>
      <c r="H69" s="984"/>
      <c r="I69" s="984"/>
      <c r="J69" s="984"/>
      <c r="K69" s="985"/>
    </row>
    <row r="70" spans="1:12" ht="15" customHeight="1">
      <c r="A70" s="986"/>
      <c r="B70" s="987"/>
      <c r="C70" s="987"/>
      <c r="D70" s="987"/>
      <c r="E70" s="987"/>
      <c r="F70" s="987"/>
      <c r="G70" s="987"/>
      <c r="H70" s="987"/>
      <c r="I70" s="987"/>
      <c r="J70" s="987"/>
      <c r="K70" s="988"/>
    </row>
    <row r="71" spans="1:12" ht="12.75">
      <c r="A71" s="918" t="s">
        <v>713</v>
      </c>
      <c r="B71" s="919"/>
      <c r="C71" s="919"/>
      <c r="D71" s="919"/>
      <c r="E71" s="919"/>
      <c r="F71" s="919"/>
      <c r="G71" s="919"/>
      <c r="H71" s="919"/>
      <c r="I71" s="919"/>
      <c r="J71" s="919"/>
      <c r="K71" s="920"/>
    </row>
    <row r="72" spans="1:12" ht="15" customHeight="1">
      <c r="A72" s="980"/>
      <c r="B72" s="981"/>
      <c r="C72" s="981"/>
      <c r="D72" s="981"/>
      <c r="E72" s="981"/>
      <c r="F72" s="981"/>
      <c r="G72" s="981"/>
      <c r="H72" s="981"/>
      <c r="I72" s="981"/>
      <c r="J72" s="981"/>
      <c r="K72" s="982"/>
    </row>
    <row r="73" spans="1:12" ht="15" customHeight="1">
      <c r="A73" s="983"/>
      <c r="B73" s="984"/>
      <c r="C73" s="984"/>
      <c r="D73" s="984"/>
      <c r="E73" s="984"/>
      <c r="F73" s="984"/>
      <c r="G73" s="984"/>
      <c r="H73" s="984"/>
      <c r="I73" s="984"/>
      <c r="J73" s="984"/>
      <c r="K73" s="985"/>
    </row>
    <row r="74" spans="1:12" ht="15" customHeight="1">
      <c r="A74" s="986"/>
      <c r="B74" s="987"/>
      <c r="C74" s="987"/>
      <c r="D74" s="987"/>
      <c r="E74" s="987"/>
      <c r="F74" s="987"/>
      <c r="G74" s="987"/>
      <c r="H74" s="987"/>
      <c r="I74" s="987"/>
      <c r="J74" s="987"/>
      <c r="K74" s="988"/>
    </row>
    <row r="75" spans="1:12" ht="15" customHeight="1">
      <c r="A75" s="693"/>
      <c r="B75" s="999" t="s">
        <v>563</v>
      </c>
      <c r="C75" s="1000"/>
      <c r="D75" s="1000"/>
      <c r="E75" s="1000"/>
      <c r="F75" s="1000"/>
      <c r="G75" s="1000"/>
      <c r="H75" s="1000"/>
      <c r="I75" s="1000"/>
      <c r="J75" s="1000"/>
      <c r="K75" s="1001"/>
    </row>
    <row r="76" spans="1:12" ht="24" customHeight="1">
      <c r="A76" s="1002"/>
      <c r="B76" s="767" t="s">
        <v>624</v>
      </c>
      <c r="C76" s="995" t="s">
        <v>554</v>
      </c>
      <c r="D76" s="996"/>
      <c r="E76" s="768" t="s">
        <v>568</v>
      </c>
      <c r="F76" s="995" t="s">
        <v>570</v>
      </c>
      <c r="G76" s="997"/>
      <c r="H76" s="976" t="s">
        <v>569</v>
      </c>
      <c r="I76" s="976"/>
      <c r="J76" s="976"/>
      <c r="K76" s="768" t="s">
        <v>557</v>
      </c>
      <c r="L76" s="770" t="s">
        <v>626</v>
      </c>
    </row>
    <row r="77" spans="1:12" ht="15" customHeight="1">
      <c r="A77" s="1003"/>
      <c r="B77" s="688"/>
      <c r="C77" s="977"/>
      <c r="D77" s="978"/>
      <c r="E77" s="690"/>
      <c r="F77" s="977"/>
      <c r="G77" s="978"/>
      <c r="H77" s="977"/>
      <c r="I77" s="979"/>
      <c r="J77" s="978"/>
      <c r="K77" s="690"/>
      <c r="L77" s="792"/>
    </row>
    <row r="78" spans="1:12" ht="15" customHeight="1">
      <c r="A78" s="1003"/>
      <c r="B78" s="688"/>
      <c r="C78" s="977"/>
      <c r="D78" s="978"/>
      <c r="E78" s="690"/>
      <c r="F78" s="977"/>
      <c r="G78" s="978"/>
      <c r="H78" s="977"/>
      <c r="I78" s="979"/>
      <c r="J78" s="978"/>
      <c r="K78" s="690"/>
      <c r="L78" s="792"/>
    </row>
    <row r="79" spans="1:12" ht="15" customHeight="1">
      <c r="A79" s="1003"/>
      <c r="B79" s="691"/>
      <c r="C79" s="977"/>
      <c r="D79" s="978"/>
      <c r="E79" s="690"/>
      <c r="F79" s="977"/>
      <c r="G79" s="978"/>
      <c r="H79" s="977"/>
      <c r="I79" s="979"/>
      <c r="J79" s="978"/>
      <c r="K79" s="690"/>
      <c r="L79" s="792"/>
    </row>
    <row r="80" spans="1:12" ht="15" customHeight="1">
      <c r="A80" s="1003"/>
      <c r="B80" s="688"/>
      <c r="C80" s="977"/>
      <c r="D80" s="978"/>
      <c r="E80" s="690"/>
      <c r="F80" s="977"/>
      <c r="G80" s="978"/>
      <c r="H80" s="977"/>
      <c r="I80" s="979"/>
      <c r="J80" s="978"/>
      <c r="K80" s="690"/>
      <c r="L80" s="792"/>
    </row>
    <row r="81" spans="1:12" ht="15" customHeight="1">
      <c r="A81" s="1003"/>
      <c r="B81" s="691"/>
      <c r="C81" s="977"/>
      <c r="D81" s="978"/>
      <c r="E81" s="690"/>
      <c r="F81" s="977"/>
      <c r="G81" s="978"/>
      <c r="H81" s="977"/>
      <c r="I81" s="979"/>
      <c r="J81" s="978"/>
      <c r="K81" s="690"/>
      <c r="L81" s="792"/>
    </row>
    <row r="82" spans="1:12" ht="15" customHeight="1">
      <c r="A82" s="1003"/>
      <c r="B82" s="688"/>
      <c r="C82" s="977"/>
      <c r="D82" s="978"/>
      <c r="E82" s="690"/>
      <c r="F82" s="977"/>
      <c r="G82" s="978"/>
      <c r="H82" s="977"/>
      <c r="I82" s="979"/>
      <c r="J82" s="978"/>
      <c r="K82" s="690"/>
      <c r="L82" s="792"/>
    </row>
    <row r="83" spans="1:12" ht="15" customHeight="1">
      <c r="A83" s="1003"/>
      <c r="B83" s="723"/>
      <c r="C83" s="977"/>
      <c r="D83" s="978"/>
      <c r="E83" s="690"/>
      <c r="F83" s="977"/>
      <c r="G83" s="978"/>
      <c r="H83" s="977"/>
      <c r="I83" s="979"/>
      <c r="J83" s="978"/>
      <c r="K83" s="690"/>
      <c r="L83" s="792"/>
    </row>
    <row r="84" spans="1:12" ht="24.75" customHeight="1">
      <c r="A84" s="1003"/>
      <c r="B84" s="767" t="s">
        <v>625</v>
      </c>
      <c r="C84" s="995" t="s">
        <v>554</v>
      </c>
      <c r="D84" s="996"/>
      <c r="E84" s="768" t="s">
        <v>568</v>
      </c>
      <c r="F84" s="995" t="s">
        <v>570</v>
      </c>
      <c r="G84" s="997"/>
      <c r="H84" s="976" t="s">
        <v>569</v>
      </c>
      <c r="I84" s="976"/>
      <c r="J84" s="976"/>
      <c r="K84" s="768" t="s">
        <v>557</v>
      </c>
      <c r="L84" s="770" t="s">
        <v>626</v>
      </c>
    </row>
    <row r="85" spans="1:12" ht="15" customHeight="1">
      <c r="A85" s="1003"/>
      <c r="B85" s="688"/>
      <c r="C85" s="977"/>
      <c r="D85" s="978"/>
      <c r="E85" s="690"/>
      <c r="F85" s="977"/>
      <c r="G85" s="978"/>
      <c r="H85" s="977"/>
      <c r="I85" s="979"/>
      <c r="J85" s="978"/>
      <c r="K85" s="690"/>
      <c r="L85" s="792"/>
    </row>
    <row r="86" spans="1:12" ht="15" customHeight="1">
      <c r="A86" s="1003"/>
      <c r="B86" s="748"/>
      <c r="C86" s="977"/>
      <c r="D86" s="978"/>
      <c r="E86" s="690"/>
      <c r="F86" s="977"/>
      <c r="G86" s="978"/>
      <c r="H86" s="977"/>
      <c r="I86" s="979"/>
      <c r="J86" s="978"/>
      <c r="K86" s="690"/>
      <c r="L86" s="792"/>
    </row>
    <row r="87" spans="1:12" ht="15" customHeight="1">
      <c r="A87" s="1003"/>
      <c r="B87" s="748"/>
      <c r="C87" s="977"/>
      <c r="D87" s="978"/>
      <c r="E87" s="690"/>
      <c r="F87" s="977"/>
      <c r="G87" s="978"/>
      <c r="H87" s="977"/>
      <c r="I87" s="979"/>
      <c r="J87" s="978"/>
      <c r="K87" s="690"/>
      <c r="L87" s="792"/>
    </row>
    <row r="88" spans="1:12" ht="15" customHeight="1">
      <c r="A88" s="1003"/>
      <c r="B88" s="748"/>
      <c r="C88" s="977"/>
      <c r="D88" s="978"/>
      <c r="E88" s="690"/>
      <c r="F88" s="977"/>
      <c r="G88" s="978"/>
      <c r="H88" s="977"/>
      <c r="I88" s="979"/>
      <c r="J88" s="978"/>
      <c r="K88" s="690"/>
      <c r="L88" s="792"/>
    </row>
    <row r="89" spans="1:12" ht="15" customHeight="1">
      <c r="A89" s="1004"/>
      <c r="B89" s="748"/>
      <c r="C89" s="1008"/>
      <c r="D89" s="1009"/>
      <c r="E89" s="690"/>
      <c r="F89" s="1008"/>
      <c r="G89" s="1009"/>
      <c r="H89" s="977"/>
      <c r="I89" s="979"/>
      <c r="J89" s="978"/>
      <c r="K89" s="690"/>
      <c r="L89" s="792"/>
    </row>
    <row r="90" spans="1:12" ht="15" customHeight="1">
      <c r="A90" s="989" t="s">
        <v>345</v>
      </c>
      <c r="B90" s="990"/>
      <c r="C90" s="990"/>
      <c r="D90" s="990"/>
      <c r="E90" s="990"/>
      <c r="F90" s="990"/>
      <c r="G90" s="990"/>
      <c r="H90" s="994"/>
      <c r="I90" s="994"/>
      <c r="J90" s="994"/>
      <c r="K90" s="991"/>
      <c r="L90" s="754"/>
    </row>
    <row r="91" spans="1:12" ht="15" customHeight="1">
      <c r="A91" s="1005" t="s">
        <v>708</v>
      </c>
      <c r="B91" s="1006"/>
      <c r="C91" s="1006" t="s">
        <v>709</v>
      </c>
      <c r="D91" s="1006"/>
      <c r="E91" s="1006"/>
      <c r="F91" s="1006"/>
      <c r="G91" s="1006"/>
      <c r="H91" s="1006"/>
      <c r="I91" s="1006"/>
      <c r="J91" s="1006"/>
      <c r="K91" s="1007"/>
      <c r="L91" s="754"/>
    </row>
    <row r="92" spans="1:12" ht="15" customHeight="1">
      <c r="A92" s="992"/>
      <c r="B92" s="993"/>
      <c r="C92" s="875"/>
      <c r="D92" s="876"/>
      <c r="E92" s="876"/>
      <c r="F92" s="876"/>
      <c r="G92" s="876"/>
      <c r="H92" s="876"/>
      <c r="I92" s="876"/>
      <c r="J92" s="876"/>
      <c r="K92" s="877"/>
    </row>
    <row r="93" spans="1:12" ht="15" customHeight="1">
      <c r="A93" s="958"/>
      <c r="B93" s="959"/>
      <c r="C93" s="878"/>
      <c r="D93" s="879"/>
      <c r="E93" s="879"/>
      <c r="F93" s="879"/>
      <c r="G93" s="879"/>
      <c r="H93" s="879"/>
      <c r="I93" s="879"/>
      <c r="J93" s="879"/>
      <c r="K93" s="880"/>
    </row>
    <row r="94" spans="1:12" ht="15" customHeight="1">
      <c r="A94" s="958"/>
      <c r="B94" s="959"/>
      <c r="C94" s="878"/>
      <c r="D94" s="879"/>
      <c r="E94" s="879"/>
      <c r="F94" s="879"/>
      <c r="G94" s="879"/>
      <c r="H94" s="879"/>
      <c r="I94" s="879"/>
      <c r="J94" s="879"/>
      <c r="K94" s="880"/>
    </row>
    <row r="95" spans="1:12" ht="15" customHeight="1">
      <c r="A95" s="958"/>
      <c r="B95" s="959"/>
      <c r="C95" s="878"/>
      <c r="D95" s="879"/>
      <c r="E95" s="879"/>
      <c r="F95" s="879"/>
      <c r="G95" s="879"/>
      <c r="H95" s="879"/>
      <c r="I95" s="879"/>
      <c r="J95" s="879"/>
      <c r="K95" s="880"/>
    </row>
    <row r="96" spans="1:12" ht="15" customHeight="1">
      <c r="A96" s="960"/>
      <c r="B96" s="961"/>
      <c r="C96" s="1010"/>
      <c r="D96" s="1011"/>
      <c r="E96" s="1011"/>
      <c r="F96" s="1011"/>
      <c r="G96" s="1011"/>
      <c r="H96" s="1011"/>
      <c r="I96" s="1011"/>
      <c r="J96" s="1011"/>
      <c r="K96" s="1012"/>
    </row>
    <row r="97" spans="1:11" ht="12.75">
      <c r="A97" s="989" t="s">
        <v>401</v>
      </c>
      <c r="B97" s="990"/>
      <c r="C97" s="990"/>
      <c r="D97" s="990"/>
      <c r="E97" s="990"/>
      <c r="F97" s="990"/>
      <c r="G97" s="990"/>
      <c r="H97" s="990"/>
      <c r="I97" s="990"/>
      <c r="J97" s="990"/>
      <c r="K97" s="991"/>
    </row>
    <row r="98" spans="1:11" ht="12.75">
      <c r="A98" s="1005" t="s">
        <v>708</v>
      </c>
      <c r="B98" s="1006"/>
      <c r="C98" s="1006" t="s">
        <v>709</v>
      </c>
      <c r="D98" s="1006"/>
      <c r="E98" s="1006"/>
      <c r="F98" s="1006"/>
      <c r="G98" s="1006"/>
      <c r="H98" s="1006"/>
      <c r="I98" s="1006"/>
      <c r="J98" s="1006"/>
      <c r="K98" s="1007"/>
    </row>
    <row r="99" spans="1:11" ht="15" customHeight="1">
      <c r="A99" s="992"/>
      <c r="B99" s="993"/>
      <c r="C99" s="875"/>
      <c r="D99" s="876"/>
      <c r="E99" s="876"/>
      <c r="F99" s="876"/>
      <c r="G99" s="876"/>
      <c r="H99" s="876"/>
      <c r="I99" s="876"/>
      <c r="J99" s="876"/>
      <c r="K99" s="877"/>
    </row>
    <row r="100" spans="1:11" ht="15" customHeight="1">
      <c r="A100" s="958"/>
      <c r="B100" s="959"/>
      <c r="C100" s="878"/>
      <c r="D100" s="879"/>
      <c r="E100" s="879"/>
      <c r="F100" s="879"/>
      <c r="G100" s="879"/>
      <c r="H100" s="879"/>
      <c r="I100" s="879"/>
      <c r="J100" s="879"/>
      <c r="K100" s="880"/>
    </row>
    <row r="101" spans="1:11" ht="15" customHeight="1">
      <c r="A101" s="960"/>
      <c r="B101" s="961"/>
      <c r="C101" s="881"/>
      <c r="D101" s="882"/>
      <c r="E101" s="882"/>
      <c r="F101" s="882"/>
      <c r="G101" s="882"/>
      <c r="H101" s="882"/>
      <c r="I101" s="882"/>
      <c r="J101" s="882"/>
      <c r="K101" s="883"/>
    </row>
    <row r="102" spans="1:11" ht="12.75">
      <c r="A102" s="63"/>
      <c r="B102" s="63"/>
      <c r="C102" s="63"/>
      <c r="D102" s="63"/>
      <c r="E102" s="63"/>
      <c r="F102" s="63"/>
      <c r="G102" s="63"/>
      <c r="H102" s="63"/>
      <c r="I102" s="63"/>
      <c r="J102" s="63"/>
      <c r="K102" s="63"/>
    </row>
    <row r="103" spans="1:11" ht="12.75">
      <c r="A103" s="63"/>
      <c r="B103" s="63"/>
      <c r="C103" s="63"/>
      <c r="D103" s="63"/>
      <c r="E103" s="63"/>
      <c r="F103" s="63"/>
      <c r="G103" s="63"/>
      <c r="H103" s="63"/>
      <c r="I103" s="63"/>
      <c r="J103" s="63"/>
      <c r="K103" s="63"/>
    </row>
    <row r="104" spans="1:11" ht="12.75">
      <c r="A104" s="63"/>
      <c r="B104" s="63"/>
      <c r="C104" s="63"/>
      <c r="D104" s="63"/>
      <c r="E104" s="63"/>
      <c r="F104" s="63"/>
      <c r="G104" s="63"/>
      <c r="H104" s="63"/>
      <c r="I104" s="63"/>
      <c r="J104" s="63"/>
      <c r="K104" s="63"/>
    </row>
    <row r="105" spans="1:11" ht="12.75">
      <c r="A105" s="63"/>
      <c r="B105" s="63"/>
      <c r="C105" s="63"/>
      <c r="D105" s="63"/>
      <c r="E105" s="63"/>
      <c r="F105" s="63"/>
      <c r="G105" s="63"/>
      <c r="H105" s="63"/>
      <c r="I105" s="63"/>
      <c r="J105" s="63"/>
      <c r="K105" s="63"/>
    </row>
    <row r="106" spans="1:11" ht="12.75">
      <c r="A106" s="63"/>
      <c r="B106" s="63"/>
      <c r="C106" s="63"/>
      <c r="D106" s="63"/>
      <c r="E106" s="63"/>
      <c r="F106" s="63"/>
      <c r="G106" s="63"/>
      <c r="H106" s="63"/>
      <c r="I106" s="63"/>
      <c r="J106" s="63"/>
      <c r="K106" s="63"/>
    </row>
    <row r="107" spans="1:11" ht="12.75">
      <c r="A107" s="63"/>
      <c r="B107" s="63"/>
      <c r="C107" s="63"/>
      <c r="D107" s="63"/>
      <c r="E107" s="63"/>
      <c r="F107" s="63"/>
      <c r="G107" s="63"/>
      <c r="H107" s="63"/>
      <c r="I107" s="63"/>
      <c r="J107" s="63"/>
      <c r="K107" s="63"/>
    </row>
    <row r="108" spans="1:11" ht="12.75">
      <c r="A108" s="63"/>
      <c r="B108" s="63"/>
      <c r="C108" s="63"/>
      <c r="D108" s="63"/>
      <c r="E108" s="63"/>
      <c r="F108" s="63"/>
      <c r="G108" s="63"/>
      <c r="H108" s="63"/>
      <c r="I108" s="63"/>
      <c r="J108" s="63"/>
      <c r="K108" s="63"/>
    </row>
    <row r="109" spans="1:11" ht="12.75">
      <c r="A109" s="63"/>
      <c r="B109" s="63"/>
      <c r="C109" s="63"/>
      <c r="D109" s="63"/>
      <c r="E109" s="63"/>
      <c r="F109" s="63"/>
      <c r="G109" s="63"/>
      <c r="H109" s="63"/>
      <c r="I109" s="63"/>
      <c r="J109" s="63"/>
      <c r="K109" s="63"/>
    </row>
    <row r="110" spans="1:11" ht="12.75">
      <c r="A110" s="63"/>
      <c r="B110" s="63"/>
      <c r="C110" s="63"/>
      <c r="D110" s="63"/>
      <c r="E110" s="63"/>
      <c r="F110" s="63"/>
      <c r="G110" s="63"/>
      <c r="H110" s="63"/>
      <c r="I110" s="63"/>
      <c r="J110" s="63"/>
      <c r="K110" s="63"/>
    </row>
    <row r="111" spans="1:11" ht="12.75">
      <c r="A111" s="63"/>
      <c r="B111" s="63"/>
      <c r="C111" s="63"/>
      <c r="D111" s="63"/>
      <c r="E111" s="63"/>
      <c r="F111" s="63"/>
      <c r="G111" s="63"/>
      <c r="H111" s="63"/>
      <c r="I111" s="63"/>
      <c r="J111" s="63"/>
      <c r="K111" s="63"/>
    </row>
    <row r="112" spans="1:11" ht="12.75">
      <c r="A112" s="63"/>
      <c r="B112" s="63"/>
      <c r="C112" s="63"/>
      <c r="D112" s="63"/>
      <c r="E112" s="63"/>
      <c r="F112" s="63"/>
      <c r="G112" s="63"/>
      <c r="H112" s="63"/>
      <c r="I112" s="63"/>
      <c r="J112" s="63"/>
      <c r="K112" s="63"/>
    </row>
    <row r="113" spans="1:11" ht="12.75">
      <c r="A113" s="63"/>
      <c r="B113" s="63"/>
      <c r="C113" s="63"/>
      <c r="D113" s="63"/>
      <c r="E113" s="63"/>
      <c r="F113" s="63"/>
      <c r="G113" s="63"/>
      <c r="H113" s="63"/>
      <c r="I113" s="63"/>
      <c r="J113" s="63"/>
      <c r="K113" s="63"/>
    </row>
    <row r="114" spans="1:11" ht="12.75">
      <c r="A114" s="63"/>
      <c r="B114" s="63"/>
      <c r="C114" s="63"/>
      <c r="D114" s="63"/>
      <c r="E114" s="63"/>
      <c r="F114" s="63"/>
      <c r="G114" s="63"/>
      <c r="H114" s="63"/>
      <c r="I114" s="63"/>
      <c r="J114" s="63"/>
      <c r="K114" s="63"/>
    </row>
    <row r="115" spans="1:11" ht="12.75">
      <c r="A115" s="63"/>
      <c r="B115" s="63"/>
      <c r="C115" s="63"/>
      <c r="D115" s="63"/>
      <c r="E115" s="63"/>
      <c r="F115" s="63"/>
      <c r="G115" s="63"/>
      <c r="H115" s="63"/>
      <c r="I115" s="63"/>
      <c r="J115" s="63"/>
      <c r="K115" s="63"/>
    </row>
    <row r="116" spans="1:11" ht="12.75">
      <c r="A116" s="63"/>
      <c r="B116" s="63"/>
      <c r="C116" s="63"/>
      <c r="D116" s="63"/>
      <c r="E116" s="63"/>
      <c r="F116" s="63"/>
      <c r="G116" s="63"/>
      <c r="H116" s="63"/>
      <c r="I116" s="63"/>
      <c r="J116" s="63"/>
      <c r="K116" s="63"/>
    </row>
    <row r="117" spans="1:11" ht="12.75">
      <c r="A117" s="63"/>
      <c r="B117" s="63"/>
      <c r="C117" s="63"/>
      <c r="D117" s="63"/>
      <c r="E117" s="63"/>
      <c r="F117" s="63"/>
      <c r="G117" s="63"/>
      <c r="H117" s="63"/>
      <c r="I117" s="63"/>
      <c r="J117" s="63"/>
      <c r="K117" s="63"/>
    </row>
    <row r="118" spans="1:11" ht="12.75">
      <c r="A118" s="63"/>
      <c r="B118" s="63"/>
      <c r="C118" s="63"/>
      <c r="D118" s="63"/>
      <c r="E118" s="63"/>
      <c r="F118" s="63"/>
      <c r="G118" s="63"/>
      <c r="H118" s="63"/>
      <c r="I118" s="63"/>
      <c r="J118" s="63"/>
      <c r="K118" s="63"/>
    </row>
    <row r="119" spans="1:11" ht="12.75">
      <c r="A119" s="63"/>
      <c r="B119" s="63"/>
      <c r="C119" s="63"/>
      <c r="D119" s="63"/>
      <c r="E119" s="63"/>
      <c r="F119" s="63"/>
      <c r="G119" s="63"/>
      <c r="H119" s="63"/>
      <c r="I119" s="63"/>
      <c r="J119" s="63"/>
      <c r="K119" s="63"/>
    </row>
    <row r="120" spans="1:11" ht="12.75">
      <c r="A120" s="63"/>
      <c r="B120" s="63"/>
      <c r="C120" s="63"/>
      <c r="D120" s="63"/>
      <c r="E120" s="63"/>
      <c r="F120" s="63"/>
      <c r="G120" s="63"/>
      <c r="H120" s="63"/>
      <c r="I120" s="63"/>
      <c r="J120" s="63"/>
      <c r="K120" s="63"/>
    </row>
    <row r="121" spans="1:11" ht="12.75">
      <c r="A121" s="63"/>
      <c r="B121" s="63"/>
      <c r="C121" s="63"/>
      <c r="D121" s="63"/>
      <c r="E121" s="63"/>
      <c r="F121" s="63"/>
      <c r="G121" s="63"/>
      <c r="H121" s="63"/>
      <c r="I121" s="63"/>
      <c r="J121" s="63"/>
      <c r="K121" s="63"/>
    </row>
    <row r="122" spans="1:11" ht="12.75">
      <c r="A122" s="63"/>
      <c r="B122" s="63"/>
      <c r="C122" s="63"/>
      <c r="D122" s="63"/>
      <c r="E122" s="63"/>
      <c r="F122" s="63"/>
      <c r="G122" s="63"/>
      <c r="H122" s="63"/>
      <c r="I122" s="63"/>
      <c r="J122" s="63"/>
      <c r="K122" s="63"/>
    </row>
    <row r="123" spans="1:11" ht="12.75">
      <c r="A123" s="63"/>
      <c r="B123" s="63"/>
      <c r="C123" s="63"/>
      <c r="D123" s="63"/>
      <c r="E123" s="63"/>
      <c r="F123" s="63"/>
      <c r="G123" s="63"/>
      <c r="H123" s="63"/>
      <c r="I123" s="63"/>
      <c r="J123" s="63"/>
      <c r="K123" s="63"/>
    </row>
    <row r="124" spans="1:11" ht="12.75">
      <c r="A124" s="63"/>
      <c r="B124" s="63"/>
      <c r="C124" s="63"/>
      <c r="D124" s="63"/>
      <c r="E124" s="63"/>
      <c r="F124" s="63"/>
      <c r="G124" s="63"/>
      <c r="H124" s="63"/>
      <c r="I124" s="63"/>
      <c r="J124" s="63"/>
      <c r="K124" s="63"/>
    </row>
    <row r="125" spans="1:11" ht="12.75">
      <c r="A125" s="63"/>
      <c r="B125" s="63"/>
      <c r="C125" s="63"/>
      <c r="D125" s="63"/>
      <c r="E125" s="63"/>
      <c r="F125" s="63"/>
      <c r="G125" s="63"/>
      <c r="H125" s="63"/>
      <c r="I125" s="63"/>
      <c r="J125" s="63"/>
      <c r="K125" s="63"/>
    </row>
    <row r="126" spans="1:11" ht="12.75">
      <c r="A126" s="63"/>
      <c r="B126" s="63"/>
      <c r="C126" s="63"/>
      <c r="D126" s="63"/>
      <c r="E126" s="63"/>
      <c r="F126" s="63"/>
      <c r="G126" s="63"/>
      <c r="H126" s="63"/>
      <c r="I126" s="63"/>
      <c r="J126" s="63"/>
      <c r="K126" s="63"/>
    </row>
    <row r="127" spans="1:11" ht="12.75">
      <c r="A127" s="63"/>
      <c r="B127" s="63"/>
      <c r="C127" s="63"/>
      <c r="D127" s="63"/>
      <c r="E127" s="63"/>
      <c r="F127" s="63"/>
      <c r="G127" s="63"/>
      <c r="H127" s="63"/>
      <c r="I127" s="63"/>
      <c r="J127" s="63"/>
      <c r="K127" s="63"/>
    </row>
    <row r="128" spans="1:11" ht="12.75">
      <c r="A128" s="63"/>
      <c r="B128" s="63"/>
      <c r="C128" s="63"/>
      <c r="D128" s="63"/>
      <c r="E128" s="63"/>
      <c r="F128" s="63"/>
      <c r="G128" s="63"/>
      <c r="H128" s="63"/>
      <c r="I128" s="63"/>
      <c r="J128" s="63"/>
      <c r="K128" s="63"/>
    </row>
    <row r="129" spans="1:11" ht="12.75">
      <c r="A129" s="63"/>
      <c r="B129" s="63"/>
      <c r="C129" s="63"/>
      <c r="D129" s="63"/>
      <c r="E129" s="63"/>
      <c r="F129" s="63"/>
      <c r="G129" s="63"/>
      <c r="H129" s="63"/>
      <c r="I129" s="63"/>
      <c r="J129" s="63"/>
      <c r="K129" s="63"/>
    </row>
    <row r="130" spans="1:11" ht="12.75">
      <c r="A130" s="63"/>
      <c r="B130" s="63"/>
      <c r="C130" s="63"/>
      <c r="D130" s="63"/>
      <c r="E130" s="63"/>
      <c r="F130" s="63"/>
      <c r="G130" s="63"/>
      <c r="H130" s="63"/>
      <c r="I130" s="63"/>
      <c r="J130" s="63"/>
      <c r="K130" s="63"/>
    </row>
    <row r="131" spans="1:11" ht="12.75">
      <c r="A131" s="63"/>
      <c r="B131" s="63"/>
      <c r="C131" s="63"/>
      <c r="D131" s="63"/>
      <c r="E131" s="63"/>
      <c r="F131" s="63"/>
      <c r="G131" s="63"/>
      <c r="H131" s="63"/>
      <c r="I131" s="63"/>
      <c r="J131" s="63"/>
      <c r="K131" s="63"/>
    </row>
    <row r="132" spans="1:11" ht="12.75">
      <c r="A132" s="63"/>
      <c r="B132" s="63"/>
      <c r="C132" s="63"/>
      <c r="D132" s="63"/>
      <c r="E132" s="63"/>
      <c r="F132" s="63"/>
      <c r="G132" s="63"/>
      <c r="H132" s="63"/>
      <c r="I132" s="63"/>
      <c r="J132" s="63"/>
      <c r="K132" s="63"/>
    </row>
    <row r="133" spans="1:11" ht="12.75">
      <c r="A133" s="63"/>
      <c r="B133" s="63"/>
      <c r="C133" s="63"/>
      <c r="D133" s="63"/>
      <c r="E133" s="63"/>
      <c r="F133" s="63"/>
      <c r="G133" s="63"/>
      <c r="H133" s="63"/>
      <c r="I133" s="63"/>
      <c r="J133" s="63"/>
      <c r="K133" s="63"/>
    </row>
    <row r="134" spans="1:11" ht="12.75">
      <c r="A134" s="63"/>
      <c r="B134" s="63"/>
      <c r="C134" s="63"/>
      <c r="D134" s="63"/>
      <c r="E134" s="63"/>
      <c r="F134" s="63"/>
      <c r="G134" s="63"/>
      <c r="H134" s="63"/>
      <c r="I134" s="63"/>
      <c r="J134" s="63"/>
      <c r="K134" s="63"/>
    </row>
    <row r="135" spans="1:11" ht="12.75">
      <c r="A135" s="63"/>
      <c r="B135" s="63"/>
      <c r="C135" s="63"/>
      <c r="D135" s="63"/>
      <c r="E135" s="63"/>
      <c r="F135" s="63"/>
      <c r="G135" s="63"/>
      <c r="H135" s="63"/>
      <c r="I135" s="63"/>
      <c r="J135" s="63"/>
      <c r="K135" s="63"/>
    </row>
    <row r="136" spans="1:11" ht="12.75">
      <c r="A136" s="63"/>
      <c r="B136" s="63"/>
      <c r="C136" s="63"/>
      <c r="D136" s="63"/>
      <c r="E136" s="63"/>
      <c r="F136" s="63"/>
      <c r="G136" s="63"/>
      <c r="H136" s="63"/>
      <c r="I136" s="63"/>
      <c r="J136" s="63"/>
      <c r="K136" s="63"/>
    </row>
    <row r="137" spans="1:11" ht="12.75">
      <c r="A137" s="63"/>
      <c r="B137" s="63"/>
      <c r="C137" s="63"/>
      <c r="D137" s="63"/>
      <c r="E137" s="63"/>
      <c r="F137" s="63"/>
      <c r="G137" s="63"/>
      <c r="H137" s="63"/>
      <c r="I137" s="63"/>
      <c r="J137" s="63"/>
      <c r="K137" s="63"/>
    </row>
    <row r="138" spans="1:11" ht="12.75">
      <c r="A138" s="63"/>
      <c r="B138" s="63"/>
      <c r="C138" s="63"/>
      <c r="D138" s="63"/>
      <c r="E138" s="63"/>
      <c r="F138" s="63"/>
      <c r="G138" s="63"/>
      <c r="H138" s="63"/>
      <c r="I138" s="63"/>
      <c r="J138" s="63"/>
      <c r="K138" s="63"/>
    </row>
    <row r="139" spans="1:11" ht="12.75">
      <c r="A139" s="63"/>
      <c r="B139" s="63"/>
      <c r="C139" s="63"/>
      <c r="D139" s="63"/>
      <c r="E139" s="63"/>
      <c r="F139" s="63"/>
      <c r="G139" s="63"/>
      <c r="H139" s="63"/>
      <c r="I139" s="63"/>
      <c r="J139" s="63"/>
      <c r="K139" s="63"/>
    </row>
    <row r="140" spans="1:11" ht="12.75">
      <c r="A140" s="63"/>
      <c r="B140" s="63"/>
      <c r="C140" s="63"/>
      <c r="D140" s="63"/>
      <c r="E140" s="63"/>
      <c r="F140" s="63"/>
      <c r="G140" s="63"/>
      <c r="H140" s="63"/>
      <c r="I140" s="63"/>
      <c r="J140" s="63"/>
      <c r="K140" s="63"/>
    </row>
    <row r="141" spans="1:11" ht="12.75">
      <c r="A141" s="63"/>
      <c r="B141" s="63"/>
      <c r="C141" s="63"/>
      <c r="D141" s="63"/>
      <c r="E141" s="63"/>
      <c r="F141" s="63"/>
      <c r="G141" s="63"/>
      <c r="H141" s="63"/>
      <c r="I141" s="63"/>
      <c r="J141" s="63"/>
      <c r="K141" s="63"/>
    </row>
    <row r="142" spans="1:11" ht="12.75">
      <c r="A142" s="63"/>
      <c r="B142" s="63"/>
      <c r="C142" s="63"/>
      <c r="D142" s="63"/>
      <c r="E142" s="63"/>
      <c r="F142" s="63"/>
      <c r="G142" s="63"/>
      <c r="H142" s="63"/>
      <c r="I142" s="63"/>
      <c r="J142" s="63"/>
      <c r="K142" s="63"/>
    </row>
    <row r="143" spans="1:11" ht="12.75">
      <c r="A143" s="63"/>
      <c r="B143" s="63"/>
      <c r="C143" s="63"/>
      <c r="D143" s="63"/>
      <c r="E143" s="63"/>
      <c r="F143" s="63"/>
      <c r="G143" s="63"/>
      <c r="H143" s="63"/>
      <c r="I143" s="63"/>
      <c r="J143" s="63"/>
      <c r="K143" s="63"/>
    </row>
    <row r="144" spans="1:11" ht="12.75">
      <c r="A144" s="63"/>
      <c r="B144" s="63"/>
      <c r="C144" s="63"/>
      <c r="D144" s="63"/>
      <c r="E144" s="63"/>
      <c r="F144" s="63"/>
      <c r="G144" s="63"/>
      <c r="H144" s="63"/>
      <c r="I144" s="63"/>
      <c r="J144" s="63"/>
      <c r="K144" s="63"/>
    </row>
    <row r="145" spans="1:11" ht="12.75">
      <c r="A145" s="63"/>
      <c r="B145" s="63"/>
      <c r="C145" s="63"/>
      <c r="D145" s="63"/>
      <c r="E145" s="63"/>
      <c r="F145" s="63"/>
      <c r="G145" s="63"/>
      <c r="H145" s="63"/>
      <c r="I145" s="63"/>
      <c r="J145" s="63"/>
      <c r="K145" s="63"/>
    </row>
    <row r="146" spans="1:11" ht="12.75">
      <c r="A146" s="63"/>
      <c r="B146" s="63"/>
      <c r="C146" s="63"/>
      <c r="D146" s="63"/>
      <c r="E146" s="63"/>
      <c r="F146" s="63"/>
      <c r="G146" s="63"/>
      <c r="H146" s="63"/>
      <c r="I146" s="63"/>
      <c r="J146" s="63"/>
      <c r="K146" s="63"/>
    </row>
    <row r="147" spans="1:11" ht="12.75">
      <c r="A147" s="63"/>
      <c r="B147" s="63"/>
      <c r="C147" s="63"/>
      <c r="D147" s="63"/>
      <c r="E147" s="63"/>
      <c r="F147" s="63"/>
      <c r="G147" s="63"/>
      <c r="H147" s="63"/>
      <c r="I147" s="63"/>
      <c r="J147" s="63"/>
      <c r="K147" s="63"/>
    </row>
    <row r="148" spans="1:11" ht="12.75">
      <c r="A148" s="63"/>
      <c r="B148" s="63"/>
      <c r="C148" s="63"/>
      <c r="D148" s="63"/>
      <c r="E148" s="63"/>
      <c r="F148" s="63"/>
      <c r="G148" s="63"/>
      <c r="H148" s="63"/>
      <c r="I148" s="63"/>
      <c r="J148" s="63"/>
      <c r="K148" s="63"/>
    </row>
    <row r="149" spans="1:11" ht="12.75">
      <c r="A149" s="63"/>
      <c r="B149" s="63"/>
      <c r="C149" s="63"/>
      <c r="D149" s="63"/>
      <c r="E149" s="63"/>
      <c r="F149" s="63"/>
      <c r="G149" s="63"/>
      <c r="H149" s="63"/>
      <c r="I149" s="63"/>
      <c r="J149" s="63"/>
      <c r="K149" s="63"/>
    </row>
    <row r="150" spans="1:11" ht="12.75">
      <c r="A150" s="63"/>
      <c r="B150" s="63"/>
      <c r="C150" s="63"/>
      <c r="D150" s="63"/>
      <c r="E150" s="63"/>
      <c r="F150" s="63"/>
      <c r="G150" s="63"/>
      <c r="H150" s="63"/>
      <c r="I150" s="63"/>
      <c r="J150" s="63"/>
      <c r="K150" s="63"/>
    </row>
    <row r="151" spans="1:11" ht="12.75">
      <c r="A151" s="63"/>
      <c r="B151" s="63"/>
      <c r="C151" s="63"/>
      <c r="D151" s="63"/>
      <c r="E151" s="63"/>
      <c r="F151" s="63"/>
      <c r="G151" s="63"/>
      <c r="H151" s="63"/>
      <c r="I151" s="63"/>
      <c r="J151" s="63"/>
      <c r="K151" s="63"/>
    </row>
    <row r="152" spans="1:11" ht="12.75">
      <c r="A152" s="63"/>
      <c r="B152" s="63"/>
      <c r="C152" s="63"/>
      <c r="D152" s="63"/>
      <c r="E152" s="63"/>
      <c r="F152" s="63"/>
      <c r="G152" s="63"/>
      <c r="H152" s="63"/>
      <c r="I152" s="63"/>
      <c r="J152" s="63"/>
      <c r="K152" s="63"/>
    </row>
    <row r="153" spans="1:11" ht="12.75">
      <c r="A153" s="63"/>
      <c r="B153" s="63"/>
      <c r="C153" s="63"/>
      <c r="D153" s="63"/>
      <c r="E153" s="63"/>
      <c r="F153" s="63"/>
      <c r="G153" s="63"/>
      <c r="H153" s="63"/>
      <c r="I153" s="63"/>
      <c r="J153" s="63"/>
      <c r="K153" s="63"/>
    </row>
    <row r="154" spans="1:11" ht="12.75">
      <c r="A154" s="63"/>
      <c r="B154" s="63"/>
      <c r="C154" s="63"/>
      <c r="D154" s="63"/>
      <c r="E154" s="63"/>
      <c r="F154" s="63"/>
      <c r="G154" s="63"/>
      <c r="H154" s="63"/>
      <c r="I154" s="63"/>
      <c r="J154" s="63"/>
      <c r="K154" s="63"/>
    </row>
    <row r="155" spans="1:11" ht="12.75">
      <c r="A155" s="63"/>
      <c r="B155" s="63"/>
      <c r="C155" s="63"/>
      <c r="D155" s="63"/>
      <c r="E155" s="63"/>
      <c r="F155" s="63"/>
      <c r="G155" s="63"/>
      <c r="H155" s="63"/>
      <c r="I155" s="63"/>
      <c r="J155" s="63"/>
      <c r="K155" s="63"/>
    </row>
    <row r="156" spans="1:11" ht="12.75">
      <c r="A156" s="63"/>
      <c r="B156" s="63"/>
      <c r="C156" s="63"/>
      <c r="D156" s="63"/>
      <c r="E156" s="63"/>
      <c r="F156" s="63"/>
      <c r="G156" s="63"/>
      <c r="H156" s="63"/>
      <c r="I156" s="63"/>
      <c r="J156" s="63"/>
      <c r="K156" s="63"/>
    </row>
    <row r="157" spans="1:11" ht="12.75">
      <c r="A157" s="63"/>
      <c r="B157" s="63"/>
      <c r="C157" s="63"/>
      <c r="D157" s="63"/>
      <c r="E157" s="63"/>
      <c r="F157" s="63"/>
      <c r="G157" s="63"/>
      <c r="H157" s="63"/>
      <c r="I157" s="63"/>
      <c r="J157" s="63"/>
      <c r="K157" s="63"/>
    </row>
    <row r="158" spans="1:11" ht="12.75">
      <c r="A158" s="63"/>
      <c r="B158" s="63"/>
      <c r="C158" s="63"/>
      <c r="D158" s="63"/>
      <c r="E158" s="63"/>
      <c r="F158" s="63"/>
      <c r="G158" s="63"/>
      <c r="H158" s="63"/>
      <c r="I158" s="63"/>
      <c r="J158" s="63"/>
      <c r="K158" s="63"/>
    </row>
    <row r="159" spans="1:11" ht="12.75">
      <c r="A159" s="63"/>
      <c r="B159" s="63"/>
      <c r="C159" s="63"/>
      <c r="D159" s="63"/>
      <c r="E159" s="63"/>
      <c r="F159" s="63"/>
      <c r="G159" s="63"/>
      <c r="H159" s="63"/>
      <c r="I159" s="63"/>
      <c r="J159" s="63"/>
      <c r="K159" s="63"/>
    </row>
    <row r="160" spans="1:11" ht="12.75">
      <c r="A160" s="63"/>
      <c r="B160" s="63"/>
      <c r="C160" s="63"/>
      <c r="D160" s="63"/>
      <c r="E160" s="63"/>
      <c r="F160" s="63"/>
      <c r="G160" s="63"/>
      <c r="H160" s="63"/>
      <c r="I160" s="63"/>
      <c r="J160" s="63"/>
      <c r="K160" s="63"/>
    </row>
    <row r="161" spans="1:11" ht="12.75">
      <c r="A161" s="63"/>
      <c r="B161" s="63"/>
      <c r="C161" s="63"/>
      <c r="D161" s="63"/>
      <c r="E161" s="63"/>
      <c r="F161" s="63"/>
      <c r="G161" s="63"/>
      <c r="H161" s="63"/>
      <c r="I161" s="63"/>
      <c r="J161" s="63"/>
      <c r="K161" s="63"/>
    </row>
    <row r="162" spans="1:11" ht="12.75">
      <c r="A162" s="63"/>
      <c r="B162" s="63"/>
      <c r="C162" s="63"/>
      <c r="D162" s="63"/>
      <c r="E162" s="63"/>
      <c r="F162" s="63"/>
      <c r="G162" s="63"/>
      <c r="H162" s="63"/>
      <c r="I162" s="63"/>
      <c r="J162" s="63"/>
      <c r="K162" s="63"/>
    </row>
    <row r="163" spans="1:11" ht="12.75">
      <c r="A163" s="63"/>
      <c r="B163" s="63"/>
      <c r="C163" s="63"/>
      <c r="D163" s="63"/>
      <c r="E163" s="63"/>
      <c r="F163" s="63"/>
      <c r="G163" s="63"/>
      <c r="H163" s="63"/>
      <c r="I163" s="63"/>
      <c r="J163" s="63"/>
      <c r="K163" s="63"/>
    </row>
    <row r="164" spans="1:11" ht="12.75">
      <c r="A164" s="63"/>
      <c r="B164" s="63"/>
      <c r="C164" s="63"/>
      <c r="D164" s="63"/>
      <c r="E164" s="63"/>
      <c r="F164" s="63"/>
      <c r="G164" s="63"/>
      <c r="H164" s="63"/>
      <c r="I164" s="63"/>
      <c r="J164" s="63"/>
      <c r="K164" s="63"/>
    </row>
    <row r="165" spans="1:11" ht="12.75">
      <c r="A165" s="63"/>
      <c r="B165" s="63"/>
      <c r="C165" s="63"/>
      <c r="D165" s="63"/>
      <c r="E165" s="63"/>
      <c r="F165" s="63"/>
      <c r="G165" s="63"/>
      <c r="H165" s="63"/>
      <c r="I165" s="63"/>
      <c r="J165" s="63"/>
      <c r="K165" s="63"/>
    </row>
    <row r="166" spans="1:11" ht="12.75">
      <c r="A166" s="63"/>
      <c r="B166" s="63"/>
      <c r="C166" s="63"/>
      <c r="D166" s="63"/>
      <c r="E166" s="63"/>
      <c r="F166" s="63"/>
      <c r="G166" s="63"/>
      <c r="H166" s="63"/>
      <c r="I166" s="63"/>
      <c r="J166" s="63"/>
      <c r="K166" s="63"/>
    </row>
    <row r="167" spans="1:11" ht="12.75">
      <c r="A167" s="63"/>
      <c r="B167" s="63"/>
      <c r="C167" s="63"/>
      <c r="D167" s="63"/>
      <c r="E167" s="63"/>
      <c r="F167" s="63"/>
      <c r="G167" s="63"/>
      <c r="H167" s="63"/>
      <c r="I167" s="63"/>
      <c r="J167" s="63"/>
      <c r="K167" s="63"/>
    </row>
    <row r="168" spans="1:11" ht="12.75">
      <c r="A168" s="63"/>
      <c r="B168" s="63"/>
      <c r="C168" s="63"/>
      <c r="D168" s="63"/>
      <c r="E168" s="63"/>
      <c r="F168" s="63"/>
      <c r="G168" s="63"/>
      <c r="H168" s="63"/>
      <c r="I168" s="63"/>
      <c r="J168" s="63"/>
      <c r="K168" s="63"/>
    </row>
    <row r="169" spans="1:11" ht="12.75">
      <c r="A169" s="63"/>
      <c r="B169" s="63"/>
      <c r="C169" s="63"/>
      <c r="D169" s="63"/>
      <c r="E169" s="63"/>
      <c r="F169" s="63"/>
      <c r="G169" s="63"/>
      <c r="H169" s="63"/>
      <c r="I169" s="63"/>
      <c r="J169" s="63"/>
      <c r="K169" s="63"/>
    </row>
    <row r="170" spans="1:11" ht="12.75">
      <c r="A170" s="63"/>
      <c r="B170" s="63"/>
      <c r="C170" s="63"/>
      <c r="D170" s="63"/>
      <c r="E170" s="63"/>
      <c r="F170" s="63"/>
      <c r="G170" s="63"/>
      <c r="H170" s="63"/>
      <c r="I170" s="63"/>
      <c r="J170" s="63"/>
      <c r="K170" s="63"/>
    </row>
    <row r="171" spans="1:11" ht="12.75">
      <c r="A171" s="63"/>
      <c r="B171" s="63"/>
      <c r="C171" s="63"/>
      <c r="D171" s="63"/>
      <c r="E171" s="63"/>
      <c r="F171" s="63"/>
      <c r="G171" s="63"/>
      <c r="H171" s="63"/>
      <c r="I171" s="63"/>
      <c r="J171" s="63"/>
      <c r="K171" s="63"/>
    </row>
    <row r="172" spans="1:11" ht="12.75">
      <c r="A172" s="63"/>
      <c r="B172" s="63"/>
      <c r="C172" s="63"/>
      <c r="D172" s="63"/>
      <c r="E172" s="63"/>
      <c r="F172" s="63"/>
      <c r="G172" s="63"/>
      <c r="H172" s="63"/>
      <c r="I172" s="63"/>
      <c r="J172" s="63"/>
      <c r="K172" s="63"/>
    </row>
    <row r="173" spans="1:11" ht="12.75">
      <c r="A173" s="63"/>
      <c r="B173" s="63"/>
      <c r="C173" s="63"/>
      <c r="D173" s="63"/>
      <c r="E173" s="63"/>
      <c r="F173" s="63"/>
      <c r="G173" s="63"/>
      <c r="H173" s="63"/>
      <c r="I173" s="63"/>
      <c r="J173" s="63"/>
      <c r="K173" s="63"/>
    </row>
    <row r="174" spans="1:11" ht="12.75">
      <c r="A174" s="63"/>
      <c r="B174" s="63"/>
      <c r="C174" s="63"/>
      <c r="D174" s="63"/>
      <c r="E174" s="63"/>
      <c r="F174" s="63"/>
      <c r="G174" s="63"/>
      <c r="H174" s="63"/>
      <c r="I174" s="63"/>
      <c r="J174" s="63"/>
      <c r="K174" s="63"/>
    </row>
    <row r="175" spans="1:11" ht="12.75">
      <c r="A175" s="63"/>
      <c r="B175" s="63"/>
      <c r="C175" s="63"/>
      <c r="D175" s="63"/>
      <c r="E175" s="63"/>
      <c r="F175" s="63"/>
      <c r="G175" s="63"/>
      <c r="H175" s="63"/>
      <c r="I175" s="63"/>
      <c r="J175" s="63"/>
      <c r="K175" s="63"/>
    </row>
    <row r="176" spans="1:11" ht="12.75">
      <c r="A176" s="63"/>
      <c r="B176" s="63"/>
      <c r="C176" s="63"/>
      <c r="D176" s="63"/>
      <c r="E176" s="63"/>
      <c r="F176" s="63"/>
      <c r="G176" s="63"/>
      <c r="H176" s="63"/>
      <c r="I176" s="63"/>
      <c r="J176" s="63"/>
      <c r="K176" s="63"/>
    </row>
    <row r="177" spans="1:11" ht="12.75">
      <c r="A177" s="63"/>
      <c r="B177" s="63"/>
      <c r="C177" s="63"/>
      <c r="D177" s="63"/>
      <c r="E177" s="63"/>
      <c r="F177" s="63"/>
      <c r="G177" s="63"/>
      <c r="H177" s="63"/>
      <c r="I177" s="63"/>
      <c r="J177" s="63"/>
      <c r="K177" s="63"/>
    </row>
    <row r="178" spans="1:11" ht="12.75">
      <c r="A178" s="63"/>
      <c r="B178" s="63"/>
      <c r="C178" s="63"/>
      <c r="D178" s="63"/>
      <c r="E178" s="63"/>
      <c r="F178" s="63"/>
      <c r="G178" s="63"/>
      <c r="H178" s="63"/>
      <c r="I178" s="63"/>
      <c r="J178" s="63"/>
      <c r="K178" s="63"/>
    </row>
    <row r="179" spans="1:11" ht="12.75">
      <c r="A179" s="63"/>
      <c r="B179" s="63"/>
      <c r="C179" s="63"/>
      <c r="D179" s="63"/>
      <c r="E179" s="63"/>
      <c r="F179" s="63"/>
      <c r="G179" s="63"/>
      <c r="H179" s="63"/>
      <c r="I179" s="63"/>
      <c r="J179" s="63"/>
      <c r="K179" s="63"/>
    </row>
    <row r="180" spans="1:11" ht="12.75">
      <c r="A180" s="63"/>
      <c r="B180" s="63"/>
      <c r="C180" s="63"/>
      <c r="D180" s="63"/>
      <c r="E180" s="63"/>
      <c r="F180" s="63"/>
      <c r="G180" s="63"/>
      <c r="H180" s="63"/>
      <c r="I180" s="63"/>
      <c r="J180" s="63"/>
      <c r="K180" s="63"/>
    </row>
    <row r="181" spans="1:11" ht="12.75">
      <c r="A181" s="63"/>
      <c r="B181" s="63"/>
      <c r="C181" s="63"/>
      <c r="D181" s="63"/>
      <c r="E181" s="63"/>
      <c r="F181" s="63"/>
      <c r="G181" s="63"/>
      <c r="H181" s="63"/>
      <c r="I181" s="63"/>
      <c r="J181" s="63"/>
      <c r="K181" s="63"/>
    </row>
    <row r="182" spans="1:11" ht="12.75">
      <c r="A182" s="63"/>
      <c r="B182" s="63"/>
      <c r="C182" s="63"/>
      <c r="D182" s="63"/>
      <c r="E182" s="63"/>
      <c r="F182" s="63"/>
      <c r="G182" s="63"/>
      <c r="H182" s="63"/>
      <c r="I182" s="63"/>
      <c r="J182" s="63"/>
      <c r="K182" s="63"/>
    </row>
    <row r="183" spans="1:11" ht="12.75">
      <c r="A183" s="63"/>
      <c r="B183" s="63"/>
      <c r="C183" s="63"/>
      <c r="D183" s="63"/>
      <c r="E183" s="63"/>
      <c r="F183" s="63"/>
      <c r="G183" s="63"/>
      <c r="H183" s="63"/>
      <c r="I183" s="63"/>
      <c r="J183" s="63"/>
      <c r="K183" s="63"/>
    </row>
    <row r="184" spans="1:11" ht="12.75">
      <c r="A184" s="63"/>
      <c r="B184" s="63"/>
      <c r="C184" s="63"/>
      <c r="D184" s="63"/>
      <c r="E184" s="63"/>
      <c r="F184" s="63"/>
      <c r="G184" s="63"/>
      <c r="H184" s="63"/>
      <c r="I184" s="63"/>
      <c r="J184" s="63"/>
      <c r="K184" s="63"/>
    </row>
    <row r="185" spans="1:11" ht="12.75">
      <c r="A185" s="63"/>
      <c r="B185" s="63"/>
      <c r="C185" s="63"/>
      <c r="D185" s="63"/>
      <c r="E185" s="63"/>
      <c r="F185" s="63"/>
      <c r="G185" s="63"/>
      <c r="H185" s="63"/>
      <c r="I185" s="63"/>
      <c r="J185" s="63"/>
      <c r="K185" s="63"/>
    </row>
    <row r="186" spans="1:11" ht="12.75">
      <c r="A186" s="63"/>
      <c r="B186" s="63"/>
      <c r="C186" s="63"/>
      <c r="D186" s="63"/>
      <c r="E186" s="63"/>
      <c r="F186" s="63"/>
      <c r="G186" s="63"/>
      <c r="H186" s="63"/>
      <c r="I186" s="63"/>
      <c r="J186" s="63"/>
      <c r="K186" s="63"/>
    </row>
    <row r="187" spans="1:11" ht="12.75">
      <c r="A187" s="63"/>
      <c r="B187" s="63"/>
      <c r="C187" s="63"/>
      <c r="D187" s="63"/>
      <c r="E187" s="63"/>
      <c r="F187" s="63"/>
      <c r="G187" s="63"/>
      <c r="H187" s="63"/>
      <c r="I187" s="63"/>
      <c r="J187" s="63"/>
      <c r="K187" s="63"/>
    </row>
    <row r="188" spans="1:11" ht="12.75">
      <c r="A188" s="63"/>
      <c r="B188" s="63"/>
      <c r="C188" s="63"/>
      <c r="D188" s="63"/>
      <c r="E188" s="63"/>
      <c r="F188" s="63"/>
      <c r="G188" s="63"/>
      <c r="H188" s="63"/>
      <c r="I188" s="63"/>
      <c r="J188" s="63"/>
      <c r="K188" s="63"/>
    </row>
    <row r="189" spans="1:11" ht="12.75">
      <c r="A189" s="63"/>
      <c r="B189" s="63"/>
      <c r="C189" s="63"/>
      <c r="D189" s="63"/>
      <c r="E189" s="63"/>
      <c r="F189" s="63"/>
      <c r="G189" s="63"/>
      <c r="H189" s="63"/>
      <c r="I189" s="63"/>
      <c r="J189" s="63"/>
      <c r="K189" s="63"/>
    </row>
    <row r="190" spans="1:11" ht="12.75">
      <c r="A190" s="63"/>
      <c r="B190" s="63"/>
      <c r="C190" s="63"/>
      <c r="D190" s="63"/>
      <c r="E190" s="63"/>
      <c r="F190" s="63"/>
      <c r="G190" s="63"/>
      <c r="H190" s="63"/>
      <c r="I190" s="63"/>
      <c r="J190" s="63"/>
      <c r="K190" s="63"/>
    </row>
    <row r="191" spans="1:11" ht="12.75">
      <c r="A191" s="63"/>
      <c r="B191" s="63"/>
      <c r="C191" s="63"/>
      <c r="D191" s="63"/>
      <c r="E191" s="63"/>
      <c r="F191" s="63"/>
      <c r="G191" s="63"/>
      <c r="H191" s="63"/>
      <c r="I191" s="63"/>
      <c r="J191" s="63"/>
      <c r="K191" s="63"/>
    </row>
    <row r="192" spans="1:11" ht="12.75">
      <c r="A192" s="63"/>
      <c r="B192" s="63"/>
      <c r="C192" s="63"/>
      <c r="D192" s="63"/>
      <c r="E192" s="63"/>
      <c r="F192" s="63"/>
      <c r="G192" s="63"/>
      <c r="H192" s="63"/>
      <c r="I192" s="63"/>
      <c r="J192" s="63"/>
      <c r="K192" s="63"/>
    </row>
    <row r="193" spans="1:11" ht="12.75">
      <c r="A193" s="63"/>
      <c r="B193" s="63"/>
      <c r="C193" s="63"/>
      <c r="D193" s="63"/>
      <c r="E193" s="63"/>
      <c r="F193" s="63"/>
      <c r="G193" s="63"/>
      <c r="H193" s="63"/>
      <c r="I193" s="63"/>
      <c r="J193" s="63"/>
      <c r="K193" s="63"/>
    </row>
    <row r="194" spans="1:11" ht="12.75">
      <c r="A194" s="63"/>
      <c r="B194" s="63"/>
      <c r="C194" s="63"/>
      <c r="D194" s="63"/>
      <c r="E194" s="63"/>
      <c r="F194" s="63"/>
      <c r="G194" s="63"/>
      <c r="H194" s="63"/>
      <c r="I194" s="63"/>
      <c r="J194" s="63"/>
      <c r="K194" s="63"/>
    </row>
    <row r="195" spans="1:11" ht="12.75">
      <c r="A195" s="63"/>
      <c r="B195" s="63"/>
      <c r="C195" s="63"/>
      <c r="D195" s="63"/>
      <c r="E195" s="63"/>
      <c r="F195" s="63"/>
      <c r="G195" s="63"/>
      <c r="H195" s="63"/>
      <c r="I195" s="63"/>
      <c r="J195" s="63"/>
      <c r="K195" s="63"/>
    </row>
    <row r="196" spans="1:11" ht="12.75">
      <c r="A196" s="63"/>
      <c r="B196" s="63"/>
      <c r="C196" s="63"/>
      <c r="D196" s="63"/>
      <c r="E196" s="63"/>
      <c r="F196" s="63"/>
      <c r="G196" s="63"/>
      <c r="H196" s="63"/>
      <c r="I196" s="63"/>
      <c r="J196" s="63"/>
      <c r="K196" s="63"/>
    </row>
    <row r="197" spans="1:11" ht="12.75">
      <c r="A197" s="63"/>
      <c r="B197" s="63"/>
      <c r="C197" s="63"/>
      <c r="D197" s="63"/>
      <c r="E197" s="63"/>
      <c r="F197" s="63"/>
      <c r="G197" s="63"/>
      <c r="H197" s="63"/>
      <c r="I197" s="63"/>
      <c r="J197" s="63"/>
      <c r="K197" s="63"/>
    </row>
    <row r="198" spans="1:11" ht="12.75">
      <c r="A198" s="63"/>
      <c r="B198" s="63"/>
      <c r="C198" s="63"/>
      <c r="D198" s="63"/>
      <c r="E198" s="63"/>
      <c r="F198" s="63"/>
      <c r="G198" s="63"/>
      <c r="H198" s="63"/>
      <c r="I198" s="63"/>
      <c r="J198" s="63"/>
      <c r="K198" s="63"/>
    </row>
    <row r="199" spans="1:11" ht="12.75">
      <c r="A199" s="63"/>
      <c r="B199" s="63"/>
      <c r="C199" s="63"/>
      <c r="D199" s="63"/>
      <c r="E199" s="63"/>
      <c r="F199" s="63"/>
      <c r="G199" s="63"/>
      <c r="H199" s="63"/>
      <c r="I199" s="63"/>
      <c r="J199" s="63"/>
      <c r="K199" s="63"/>
    </row>
    <row r="200" spans="1:11" ht="12.75">
      <c r="A200" s="63"/>
      <c r="B200" s="63"/>
      <c r="C200" s="63"/>
      <c r="D200" s="63"/>
      <c r="E200" s="63"/>
      <c r="F200" s="63"/>
      <c r="G200" s="63"/>
      <c r="H200" s="63"/>
      <c r="I200" s="63"/>
      <c r="J200" s="63"/>
      <c r="K200" s="63"/>
    </row>
    <row r="201" spans="1:11" ht="12.75">
      <c r="A201" s="63"/>
      <c r="B201" s="63"/>
      <c r="C201" s="63"/>
      <c r="D201" s="63"/>
      <c r="E201" s="63"/>
      <c r="F201" s="63"/>
      <c r="G201" s="63"/>
      <c r="H201" s="63"/>
      <c r="I201" s="63"/>
      <c r="J201" s="63"/>
      <c r="K201" s="63"/>
    </row>
    <row r="202" spans="1:11" ht="12.75">
      <c r="A202" s="63"/>
      <c r="B202" s="63"/>
      <c r="C202" s="63"/>
      <c r="D202" s="63"/>
      <c r="E202" s="63"/>
      <c r="F202" s="63"/>
      <c r="G202" s="63"/>
      <c r="H202" s="63"/>
      <c r="I202" s="63"/>
      <c r="J202" s="63"/>
      <c r="K202" s="63"/>
    </row>
    <row r="203" spans="1:11" ht="12.75">
      <c r="A203" s="63"/>
      <c r="B203" s="63"/>
      <c r="C203" s="63"/>
      <c r="D203" s="63"/>
      <c r="E203" s="63"/>
      <c r="F203" s="63"/>
      <c r="G203" s="63"/>
      <c r="H203" s="63"/>
      <c r="I203" s="63"/>
      <c r="J203" s="63"/>
      <c r="K203" s="63"/>
    </row>
    <row r="204" spans="1:11" ht="12.75">
      <c r="A204" s="63"/>
      <c r="B204" s="63"/>
      <c r="C204" s="63"/>
      <c r="D204" s="63"/>
      <c r="E204" s="63"/>
      <c r="F204" s="63"/>
      <c r="G204" s="63"/>
      <c r="H204" s="63"/>
      <c r="I204" s="63"/>
      <c r="J204" s="63"/>
      <c r="K204" s="63"/>
    </row>
    <row r="205" spans="1:11" ht="12.75">
      <c r="A205" s="63"/>
      <c r="B205" s="63"/>
      <c r="C205" s="63"/>
      <c r="D205" s="63"/>
      <c r="E205" s="63"/>
      <c r="F205" s="63"/>
      <c r="G205" s="63"/>
      <c r="H205" s="63"/>
      <c r="I205" s="63"/>
      <c r="J205" s="63"/>
      <c r="K205" s="63"/>
    </row>
    <row r="206" spans="1:11" ht="12.75">
      <c r="A206" s="63"/>
      <c r="B206" s="63"/>
      <c r="C206" s="63"/>
      <c r="D206" s="63"/>
      <c r="E206" s="63"/>
      <c r="F206" s="63"/>
      <c r="G206" s="63"/>
      <c r="H206" s="63"/>
      <c r="I206" s="63"/>
      <c r="J206" s="63"/>
      <c r="K206" s="63"/>
    </row>
    <row r="207" spans="1:11" ht="12.75">
      <c r="A207" s="63"/>
      <c r="B207" s="63"/>
      <c r="C207" s="63"/>
      <c r="D207" s="63"/>
      <c r="E207" s="63"/>
      <c r="F207" s="63"/>
      <c r="G207" s="63"/>
      <c r="H207" s="63"/>
      <c r="I207" s="63"/>
      <c r="J207" s="63"/>
      <c r="K207" s="63"/>
    </row>
    <row r="208" spans="1:11" ht="12.75">
      <c r="A208" s="63"/>
      <c r="B208" s="63"/>
      <c r="C208" s="63"/>
      <c r="D208" s="63"/>
      <c r="E208" s="63"/>
      <c r="F208" s="63"/>
      <c r="G208" s="63"/>
      <c r="H208" s="63"/>
      <c r="I208" s="63"/>
      <c r="J208" s="63"/>
      <c r="K208" s="63"/>
    </row>
    <row r="209" spans="1:11" ht="12.75">
      <c r="A209" s="63"/>
      <c r="B209" s="63"/>
      <c r="C209" s="63"/>
      <c r="D209" s="63"/>
      <c r="E209" s="63"/>
      <c r="F209" s="63"/>
      <c r="G209" s="63"/>
      <c r="H209" s="63"/>
      <c r="I209" s="63"/>
      <c r="J209" s="63"/>
      <c r="K209" s="63"/>
    </row>
    <row r="210" spans="1:11" ht="12.75">
      <c r="A210" s="63"/>
      <c r="B210" s="63"/>
      <c r="C210" s="63"/>
      <c r="D210" s="63"/>
      <c r="E210" s="63"/>
      <c r="F210" s="63"/>
      <c r="G210" s="63"/>
      <c r="H210" s="63"/>
      <c r="I210" s="63"/>
      <c r="J210" s="63"/>
      <c r="K210" s="63"/>
    </row>
    <row r="211" spans="1:11" ht="12.75">
      <c r="A211" s="63"/>
      <c r="B211" s="63"/>
      <c r="C211" s="63"/>
      <c r="D211" s="63"/>
      <c r="E211" s="63"/>
      <c r="F211" s="63"/>
      <c r="G211" s="63"/>
      <c r="H211" s="63"/>
      <c r="I211" s="63"/>
      <c r="J211" s="63"/>
      <c r="K211" s="63"/>
    </row>
    <row r="212" spans="1:11" ht="12.75">
      <c r="A212" s="63"/>
      <c r="B212" s="63"/>
      <c r="C212" s="63"/>
      <c r="D212" s="63"/>
      <c r="E212" s="63"/>
      <c r="F212" s="63"/>
      <c r="G212" s="63"/>
      <c r="H212" s="63"/>
      <c r="I212" s="63"/>
      <c r="J212" s="63"/>
      <c r="K212" s="63"/>
    </row>
    <row r="213" spans="1:11" ht="12.75">
      <c r="A213" s="63"/>
      <c r="B213" s="63"/>
      <c r="C213" s="63"/>
      <c r="D213" s="63"/>
      <c r="E213" s="63"/>
      <c r="F213" s="63"/>
      <c r="G213" s="63"/>
      <c r="H213" s="63"/>
      <c r="I213" s="63"/>
      <c r="J213" s="63"/>
      <c r="K213" s="63"/>
    </row>
    <row r="214" spans="1:11" ht="12.75">
      <c r="A214" s="63"/>
      <c r="B214" s="63"/>
      <c r="C214" s="63"/>
      <c r="D214" s="63"/>
      <c r="E214" s="63"/>
      <c r="F214" s="63"/>
      <c r="G214" s="63"/>
      <c r="H214" s="63"/>
      <c r="I214" s="63"/>
      <c r="J214" s="63"/>
      <c r="K214" s="63"/>
    </row>
    <row r="215" spans="1:11" ht="12.75">
      <c r="A215" s="63"/>
      <c r="B215" s="63"/>
      <c r="C215" s="63"/>
      <c r="D215" s="63"/>
      <c r="E215" s="63"/>
      <c r="F215" s="63"/>
      <c r="G215" s="63"/>
      <c r="H215" s="63"/>
      <c r="I215" s="63"/>
      <c r="J215" s="63"/>
      <c r="K215" s="63"/>
    </row>
    <row r="216" spans="1:11" ht="12.75">
      <c r="A216" s="63"/>
      <c r="B216" s="63"/>
      <c r="C216" s="63"/>
      <c r="D216" s="63"/>
      <c r="E216" s="63"/>
      <c r="F216" s="63"/>
      <c r="G216" s="63"/>
      <c r="H216" s="63"/>
      <c r="I216" s="63"/>
      <c r="J216" s="63"/>
      <c r="K216" s="63"/>
    </row>
    <row r="217" spans="1:11" ht="12.75">
      <c r="A217" s="63"/>
      <c r="B217" s="63"/>
      <c r="C217" s="63"/>
      <c r="D217" s="63"/>
      <c r="E217" s="63"/>
      <c r="F217" s="63"/>
      <c r="G217" s="63"/>
      <c r="H217" s="63"/>
      <c r="I217" s="63"/>
      <c r="J217" s="63"/>
      <c r="K217" s="63"/>
    </row>
    <row r="218" spans="1:11" ht="12.75">
      <c r="A218" s="63"/>
      <c r="B218" s="63"/>
      <c r="C218" s="63"/>
      <c r="D218" s="63"/>
      <c r="E218" s="63"/>
      <c r="F218" s="63"/>
      <c r="G218" s="63"/>
      <c r="H218" s="63"/>
      <c r="I218" s="63"/>
      <c r="J218" s="63"/>
      <c r="K218" s="63"/>
    </row>
    <row r="219" spans="1:11" ht="12.75">
      <c r="A219" s="63"/>
      <c r="B219" s="63"/>
      <c r="C219" s="63"/>
      <c r="D219" s="63"/>
      <c r="E219" s="63"/>
      <c r="F219" s="63"/>
      <c r="G219" s="63"/>
      <c r="H219" s="63"/>
      <c r="I219" s="63"/>
      <c r="J219" s="63"/>
      <c r="K219" s="63"/>
    </row>
    <row r="220" spans="1:11" ht="12.75">
      <c r="A220" s="63"/>
      <c r="B220" s="63"/>
      <c r="C220" s="63"/>
      <c r="D220" s="63"/>
      <c r="E220" s="63"/>
      <c r="F220" s="63"/>
      <c r="G220" s="63"/>
      <c r="H220" s="63"/>
      <c r="I220" s="63"/>
      <c r="J220" s="63"/>
      <c r="K220" s="63"/>
    </row>
    <row r="221" spans="1:11" ht="12.75">
      <c r="A221" s="63"/>
      <c r="B221" s="63"/>
      <c r="C221" s="63"/>
      <c r="D221" s="63"/>
      <c r="E221" s="63"/>
      <c r="F221" s="63"/>
      <c r="G221" s="63"/>
      <c r="H221" s="63"/>
      <c r="I221" s="63"/>
      <c r="J221" s="63"/>
      <c r="K221" s="63"/>
    </row>
    <row r="222" spans="1:11" ht="12.75">
      <c r="A222" s="63"/>
      <c r="B222" s="63"/>
      <c r="C222" s="63"/>
      <c r="D222" s="63"/>
      <c r="E222" s="63"/>
      <c r="F222" s="63"/>
      <c r="G222" s="63"/>
      <c r="H222" s="63"/>
      <c r="I222" s="63"/>
      <c r="J222" s="63"/>
      <c r="K222" s="63"/>
    </row>
    <row r="223" spans="1:11" ht="12.75">
      <c r="A223" s="63"/>
      <c r="B223" s="63"/>
      <c r="C223" s="63"/>
      <c r="D223" s="63"/>
      <c r="E223" s="63"/>
      <c r="F223" s="63"/>
      <c r="G223" s="63"/>
      <c r="H223" s="63"/>
      <c r="I223" s="63"/>
      <c r="J223" s="63"/>
      <c r="K223" s="63"/>
    </row>
    <row r="224" spans="1:11" ht="12.75">
      <c r="A224" s="63"/>
      <c r="B224" s="63"/>
      <c r="C224" s="63"/>
      <c r="D224" s="63"/>
      <c r="E224" s="63"/>
      <c r="F224" s="63"/>
      <c r="G224" s="63"/>
      <c r="H224" s="63"/>
      <c r="I224" s="63"/>
      <c r="J224" s="63"/>
      <c r="K224" s="63"/>
    </row>
    <row r="225" spans="1:11" ht="12.75">
      <c r="A225" s="63"/>
      <c r="B225" s="63"/>
      <c r="C225" s="63"/>
      <c r="D225" s="63"/>
      <c r="E225" s="63"/>
      <c r="F225" s="63"/>
      <c r="G225" s="63"/>
      <c r="H225" s="63"/>
      <c r="I225" s="63"/>
      <c r="J225" s="63"/>
      <c r="K225" s="63"/>
    </row>
    <row r="226" spans="1:11" ht="12.75">
      <c r="A226" s="63"/>
      <c r="B226" s="63"/>
      <c r="C226" s="63"/>
      <c r="D226" s="63"/>
      <c r="E226" s="63"/>
      <c r="F226" s="63"/>
      <c r="G226" s="63"/>
      <c r="H226" s="63"/>
      <c r="I226" s="63"/>
      <c r="J226" s="63"/>
      <c r="K226" s="63"/>
    </row>
    <row r="227" spans="1:11" ht="12.75">
      <c r="A227" s="63"/>
      <c r="B227" s="63"/>
      <c r="C227" s="63"/>
      <c r="D227" s="63"/>
      <c r="E227" s="63"/>
      <c r="F227" s="63"/>
      <c r="G227" s="63"/>
      <c r="H227" s="63"/>
      <c r="I227" s="63"/>
      <c r="J227" s="63"/>
      <c r="K227" s="63"/>
    </row>
    <row r="228" spans="1:11" ht="12.75">
      <c r="A228" s="63"/>
      <c r="B228" s="63"/>
      <c r="C228" s="63"/>
      <c r="D228" s="63"/>
      <c r="E228" s="63"/>
      <c r="F228" s="63"/>
      <c r="G228" s="63"/>
      <c r="H228" s="63"/>
      <c r="I228" s="63"/>
      <c r="J228" s="63"/>
      <c r="K228" s="63"/>
    </row>
    <row r="229" spans="1:11" ht="12.75">
      <c r="A229" s="63"/>
      <c r="B229" s="63"/>
      <c r="C229" s="63"/>
      <c r="D229" s="63"/>
      <c r="E229" s="63"/>
      <c r="F229" s="63"/>
      <c r="G229" s="63"/>
      <c r="H229" s="63"/>
      <c r="I229" s="63"/>
      <c r="J229" s="63"/>
      <c r="K229" s="63"/>
    </row>
    <row r="230" spans="1:11" ht="12.75">
      <c r="A230" s="63"/>
      <c r="B230" s="63"/>
      <c r="C230" s="63"/>
      <c r="D230" s="63"/>
      <c r="E230" s="63"/>
      <c r="F230" s="63"/>
      <c r="G230" s="63"/>
      <c r="H230" s="63"/>
      <c r="I230" s="63"/>
      <c r="J230" s="63"/>
      <c r="K230" s="63"/>
    </row>
    <row r="231" spans="1:11" ht="12.75">
      <c r="A231" s="63"/>
      <c r="B231" s="63"/>
      <c r="C231" s="63"/>
      <c r="D231" s="63"/>
      <c r="E231" s="63"/>
      <c r="F231" s="63"/>
      <c r="G231" s="63"/>
      <c r="H231" s="63"/>
      <c r="I231" s="63"/>
      <c r="J231" s="63"/>
      <c r="K231" s="63"/>
    </row>
    <row r="232" spans="1:11" ht="12.75">
      <c r="A232" s="63"/>
      <c r="B232" s="63"/>
      <c r="C232" s="63"/>
      <c r="D232" s="63"/>
      <c r="E232" s="63"/>
      <c r="F232" s="63"/>
      <c r="G232" s="63"/>
      <c r="H232" s="63"/>
      <c r="I232" s="63"/>
      <c r="J232" s="63"/>
      <c r="K232" s="63"/>
    </row>
    <row r="233" spans="1:11" ht="12.75">
      <c r="A233" s="63"/>
      <c r="B233" s="63"/>
      <c r="C233" s="63"/>
      <c r="D233" s="63"/>
      <c r="E233" s="63"/>
      <c r="F233" s="63"/>
      <c r="G233" s="63"/>
      <c r="H233" s="63"/>
      <c r="I233" s="63"/>
      <c r="J233" s="63"/>
      <c r="K233" s="63"/>
    </row>
    <row r="234" spans="1:11" ht="12.75">
      <c r="A234" s="63"/>
      <c r="B234" s="63"/>
      <c r="C234" s="63"/>
      <c r="D234" s="63"/>
      <c r="E234" s="63"/>
      <c r="F234" s="63"/>
      <c r="G234" s="63"/>
      <c r="H234" s="63"/>
      <c r="I234" s="63"/>
      <c r="J234" s="63"/>
      <c r="K234" s="63"/>
    </row>
    <row r="235" spans="1:11" ht="12.75">
      <c r="A235" s="63"/>
      <c r="B235" s="63"/>
      <c r="C235" s="63"/>
      <c r="D235" s="63"/>
      <c r="E235" s="63"/>
      <c r="F235" s="63"/>
      <c r="G235" s="63"/>
      <c r="H235" s="63"/>
      <c r="I235" s="63"/>
      <c r="J235" s="63"/>
      <c r="K235" s="63"/>
    </row>
    <row r="236" spans="1:11" ht="12.75">
      <c r="A236" s="63"/>
      <c r="B236" s="63"/>
      <c r="C236" s="63"/>
      <c r="D236" s="63"/>
      <c r="E236" s="63"/>
      <c r="F236" s="63"/>
      <c r="G236" s="63"/>
      <c r="H236" s="63"/>
      <c r="I236" s="63"/>
      <c r="J236" s="63"/>
      <c r="K236" s="63"/>
    </row>
    <row r="237" spans="1:11" ht="12.75">
      <c r="A237" s="63"/>
      <c r="B237" s="63"/>
      <c r="C237" s="63"/>
      <c r="D237" s="63"/>
      <c r="E237" s="63"/>
      <c r="F237" s="63"/>
      <c r="G237" s="63"/>
      <c r="H237" s="63"/>
      <c r="I237" s="63"/>
      <c r="J237" s="63"/>
      <c r="K237" s="63"/>
    </row>
    <row r="238" spans="1:11" ht="12.75">
      <c r="A238" s="63"/>
      <c r="B238" s="63"/>
      <c r="C238" s="63"/>
      <c r="D238" s="63"/>
      <c r="E238" s="63"/>
      <c r="F238" s="63"/>
      <c r="G238" s="63"/>
      <c r="H238" s="63"/>
      <c r="I238" s="63"/>
      <c r="J238" s="63"/>
      <c r="K238" s="63"/>
    </row>
    <row r="239" spans="1:11" ht="12.75">
      <c r="A239" s="63"/>
      <c r="B239" s="63"/>
      <c r="C239" s="63"/>
      <c r="D239" s="63"/>
      <c r="E239" s="63"/>
      <c r="F239" s="63"/>
      <c r="G239" s="63"/>
      <c r="H239" s="63"/>
      <c r="I239" s="63"/>
      <c r="J239" s="63"/>
      <c r="K239" s="63"/>
    </row>
    <row r="240" spans="1:11" ht="12.75">
      <c r="A240" s="63"/>
      <c r="B240" s="63"/>
      <c r="C240" s="63"/>
      <c r="D240" s="63"/>
      <c r="E240" s="63"/>
      <c r="F240" s="63"/>
      <c r="G240" s="63"/>
      <c r="H240" s="63"/>
      <c r="I240" s="63"/>
      <c r="J240" s="63"/>
      <c r="K240" s="63"/>
    </row>
    <row r="241" spans="1:11" ht="12.75">
      <c r="A241" s="63"/>
      <c r="B241" s="63"/>
      <c r="C241" s="63"/>
      <c r="D241" s="63"/>
      <c r="E241" s="63"/>
      <c r="F241" s="63"/>
      <c r="G241" s="63"/>
      <c r="H241" s="63"/>
      <c r="I241" s="63"/>
      <c r="J241" s="63"/>
      <c r="K241" s="63"/>
    </row>
    <row r="242" spans="1:11" ht="12.75">
      <c r="A242" s="63"/>
      <c r="B242" s="63"/>
      <c r="C242" s="63"/>
      <c r="D242" s="63"/>
      <c r="E242" s="63"/>
      <c r="F242" s="63"/>
      <c r="G242" s="63"/>
      <c r="H242" s="63"/>
      <c r="I242" s="63"/>
      <c r="J242" s="63"/>
      <c r="K242" s="63"/>
    </row>
    <row r="243" spans="1:11" ht="12.75">
      <c r="A243" s="63"/>
      <c r="B243" s="63"/>
      <c r="C243" s="63"/>
      <c r="D243" s="63"/>
      <c r="E243" s="63"/>
      <c r="F243" s="63"/>
      <c r="G243" s="63"/>
      <c r="H243" s="63"/>
      <c r="I243" s="63"/>
      <c r="J243" s="63"/>
      <c r="K243" s="63"/>
    </row>
    <row r="244" spans="1:11" ht="12.75">
      <c r="A244" s="63"/>
      <c r="B244" s="63"/>
      <c r="C244" s="63"/>
      <c r="D244" s="63"/>
      <c r="E244" s="63"/>
      <c r="F244" s="63"/>
      <c r="G244" s="63"/>
      <c r="H244" s="63"/>
      <c r="I244" s="63"/>
      <c r="J244" s="63"/>
      <c r="K244" s="63"/>
    </row>
    <row r="245" spans="1:11" ht="12.75">
      <c r="A245" s="63"/>
      <c r="B245" s="63"/>
      <c r="C245" s="63"/>
      <c r="D245" s="63"/>
      <c r="E245" s="63"/>
      <c r="F245" s="63"/>
      <c r="G245" s="63"/>
      <c r="H245" s="63"/>
      <c r="I245" s="63"/>
      <c r="J245" s="63"/>
      <c r="K245" s="63"/>
    </row>
    <row r="246" spans="1:11" ht="12.75">
      <c r="A246" s="63"/>
      <c r="B246" s="63"/>
      <c r="C246" s="63"/>
      <c r="D246" s="63"/>
      <c r="E246" s="63"/>
      <c r="F246" s="63"/>
      <c r="G246" s="63"/>
      <c r="H246" s="63"/>
      <c r="I246" s="63"/>
      <c r="J246" s="63"/>
      <c r="K246" s="63"/>
    </row>
    <row r="247" spans="1:11" ht="12.75">
      <c r="A247" s="63"/>
      <c r="B247" s="63"/>
      <c r="C247" s="63"/>
      <c r="D247" s="63"/>
      <c r="E247" s="63"/>
      <c r="F247" s="63"/>
      <c r="G247" s="63"/>
      <c r="H247" s="63"/>
      <c r="I247" s="63"/>
      <c r="J247" s="63"/>
      <c r="K247" s="63"/>
    </row>
    <row r="248" spans="1:11" ht="12.75">
      <c r="A248" s="63"/>
      <c r="B248" s="63"/>
      <c r="C248" s="63"/>
      <c r="D248" s="63"/>
      <c r="E248" s="63"/>
      <c r="F248" s="63"/>
      <c r="G248" s="63"/>
      <c r="H248" s="63"/>
      <c r="I248" s="63"/>
      <c r="J248" s="63"/>
      <c r="K248" s="63"/>
    </row>
    <row r="249" spans="1:11" ht="12.75">
      <c r="A249" s="63"/>
      <c r="B249" s="63"/>
      <c r="C249" s="63"/>
      <c r="D249" s="63"/>
      <c r="E249" s="63"/>
      <c r="F249" s="63"/>
      <c r="G249" s="63"/>
      <c r="H249" s="63"/>
      <c r="I249" s="63"/>
      <c r="J249" s="63"/>
      <c r="K249" s="63"/>
    </row>
    <row r="250" spans="1:11" ht="12.75">
      <c r="A250" s="63"/>
      <c r="B250" s="63"/>
      <c r="C250" s="63"/>
      <c r="D250" s="63"/>
      <c r="E250" s="63"/>
      <c r="F250" s="63"/>
      <c r="G250" s="63"/>
      <c r="H250" s="63"/>
      <c r="I250" s="63"/>
      <c r="J250" s="63"/>
      <c r="K250" s="63"/>
    </row>
    <row r="251" spans="1:11" ht="12.75">
      <c r="A251" s="63"/>
      <c r="B251" s="63"/>
      <c r="C251" s="63"/>
      <c r="D251" s="63"/>
      <c r="E251" s="63"/>
      <c r="F251" s="63"/>
      <c r="G251" s="63"/>
      <c r="H251" s="63"/>
      <c r="I251" s="63"/>
      <c r="J251" s="63"/>
      <c r="K251" s="63"/>
    </row>
    <row r="252" spans="1:11" ht="12.75">
      <c r="A252" s="63"/>
      <c r="B252" s="63"/>
      <c r="C252" s="63"/>
      <c r="D252" s="63"/>
      <c r="E252" s="63"/>
      <c r="F252" s="63"/>
      <c r="G252" s="63"/>
      <c r="H252" s="63"/>
      <c r="I252" s="63"/>
      <c r="J252" s="63"/>
      <c r="K252" s="63"/>
    </row>
    <row r="253" spans="1:11" ht="12.75">
      <c r="A253" s="63"/>
      <c r="B253" s="63"/>
      <c r="C253" s="63"/>
      <c r="D253" s="63"/>
      <c r="E253" s="63"/>
      <c r="F253" s="63"/>
      <c r="G253" s="63"/>
      <c r="H253" s="63"/>
      <c r="I253" s="63"/>
      <c r="J253" s="63"/>
      <c r="K253" s="63"/>
    </row>
    <row r="254" spans="1:11" ht="12.75">
      <c r="A254" s="63"/>
      <c r="B254" s="63"/>
      <c r="C254" s="63"/>
      <c r="D254" s="63"/>
      <c r="E254" s="63"/>
      <c r="F254" s="63"/>
      <c r="G254" s="63"/>
      <c r="H254" s="63"/>
      <c r="I254" s="63"/>
      <c r="J254" s="63"/>
      <c r="K254" s="63"/>
    </row>
    <row r="255" spans="1:11" ht="12.75">
      <c r="A255" s="63"/>
      <c r="B255" s="63"/>
      <c r="C255" s="63"/>
      <c r="D255" s="63"/>
      <c r="E255" s="63"/>
      <c r="F255" s="63"/>
      <c r="G255" s="63"/>
      <c r="H255" s="63"/>
      <c r="I255" s="63"/>
      <c r="J255" s="63"/>
      <c r="K255" s="63"/>
    </row>
    <row r="256" spans="1:11" ht="12.75">
      <c r="A256" s="63"/>
      <c r="B256" s="63"/>
      <c r="C256" s="63"/>
      <c r="D256" s="63"/>
      <c r="E256" s="63"/>
      <c r="F256" s="63"/>
      <c r="G256" s="63"/>
      <c r="H256" s="63"/>
      <c r="I256" s="63"/>
      <c r="J256" s="63"/>
      <c r="K256" s="63"/>
    </row>
    <row r="257" spans="1:11" ht="12.75">
      <c r="A257" s="63"/>
      <c r="B257" s="63"/>
      <c r="C257" s="63"/>
      <c r="D257" s="63"/>
      <c r="E257" s="63"/>
      <c r="F257" s="63"/>
      <c r="G257" s="63"/>
      <c r="H257" s="63"/>
      <c r="I257" s="63"/>
      <c r="J257" s="63"/>
      <c r="K257" s="63"/>
    </row>
    <row r="258" spans="1:11" ht="12.75">
      <c r="A258" s="63"/>
      <c r="B258" s="63"/>
      <c r="C258" s="63"/>
      <c r="D258" s="63"/>
      <c r="E258" s="63"/>
      <c r="F258" s="63"/>
      <c r="G258" s="63"/>
      <c r="H258" s="63"/>
      <c r="I258" s="63"/>
      <c r="J258" s="63"/>
      <c r="K258" s="63"/>
    </row>
    <row r="259" spans="1:11" ht="12.75">
      <c r="A259" s="63"/>
      <c r="B259" s="63"/>
      <c r="C259" s="63"/>
      <c r="D259" s="63"/>
      <c r="E259" s="63"/>
      <c r="F259" s="63"/>
      <c r="G259" s="63"/>
      <c r="H259" s="63"/>
      <c r="I259" s="63"/>
      <c r="J259" s="63"/>
      <c r="K259" s="63"/>
    </row>
    <row r="260" spans="1:11" ht="12.75">
      <c r="A260" s="63"/>
      <c r="B260" s="63"/>
      <c r="C260" s="63"/>
      <c r="D260" s="63"/>
      <c r="E260" s="63"/>
      <c r="F260" s="63"/>
      <c r="G260" s="63"/>
      <c r="H260" s="63"/>
      <c r="I260" s="63"/>
      <c r="J260" s="63"/>
      <c r="K260" s="63"/>
    </row>
    <row r="261" spans="1:11" ht="12.75">
      <c r="A261" s="63"/>
      <c r="B261" s="63"/>
      <c r="C261" s="63"/>
      <c r="D261" s="63"/>
      <c r="E261" s="63"/>
      <c r="F261" s="63"/>
      <c r="G261" s="63"/>
      <c r="H261" s="63"/>
      <c r="I261" s="63"/>
      <c r="J261" s="63"/>
      <c r="K261" s="63"/>
    </row>
    <row r="262" spans="1:11" ht="12.75">
      <c r="A262" s="63"/>
      <c r="B262" s="63"/>
      <c r="C262" s="63"/>
      <c r="D262" s="63"/>
      <c r="E262" s="63"/>
      <c r="F262" s="63"/>
      <c r="G262" s="63"/>
      <c r="H262" s="63"/>
      <c r="I262" s="63"/>
      <c r="J262" s="63"/>
      <c r="K262" s="63"/>
    </row>
    <row r="263" spans="1:11" ht="12.75">
      <c r="A263" s="63"/>
      <c r="B263" s="63"/>
      <c r="C263" s="63"/>
      <c r="D263" s="63"/>
      <c r="E263" s="63"/>
      <c r="F263" s="63"/>
      <c r="G263" s="63"/>
      <c r="H263" s="63"/>
      <c r="I263" s="63"/>
      <c r="J263" s="63"/>
      <c r="K263" s="63"/>
    </row>
    <row r="264" spans="1:11" ht="12.75">
      <c r="A264" s="63"/>
      <c r="B264" s="63"/>
      <c r="C264" s="63"/>
      <c r="D264" s="63"/>
      <c r="E264" s="63"/>
      <c r="F264" s="63"/>
      <c r="G264" s="63"/>
      <c r="H264" s="63"/>
      <c r="I264" s="63"/>
      <c r="J264" s="63"/>
      <c r="K264" s="63"/>
    </row>
    <row r="265" spans="1:11" ht="12.75">
      <c r="A265" s="63"/>
      <c r="B265" s="63"/>
      <c r="C265" s="63"/>
      <c r="D265" s="63"/>
      <c r="E265" s="63"/>
      <c r="F265" s="63"/>
      <c r="G265" s="63"/>
      <c r="H265" s="63"/>
      <c r="I265" s="63"/>
      <c r="J265" s="63"/>
      <c r="K265" s="63"/>
    </row>
    <row r="266" spans="1:11" ht="12.75">
      <c r="A266" s="63"/>
      <c r="B266" s="63"/>
      <c r="C266" s="63"/>
      <c r="D266" s="63"/>
      <c r="E266" s="63"/>
      <c r="F266" s="63"/>
      <c r="G266" s="63"/>
      <c r="H266" s="63"/>
      <c r="I266" s="63"/>
      <c r="J266" s="63"/>
      <c r="K266" s="63"/>
    </row>
    <row r="267" spans="1:11" ht="12.75">
      <c r="A267" s="63"/>
      <c r="B267" s="63"/>
      <c r="C267" s="63"/>
      <c r="D267" s="63"/>
      <c r="E267" s="63"/>
      <c r="F267" s="63"/>
      <c r="G267" s="63"/>
      <c r="H267" s="63"/>
      <c r="I267" s="63"/>
      <c r="J267" s="63"/>
      <c r="K267" s="63"/>
    </row>
    <row r="268" spans="1:11" ht="12.75">
      <c r="A268" s="63"/>
      <c r="B268" s="63"/>
      <c r="C268" s="63"/>
      <c r="D268" s="63"/>
      <c r="E268" s="63"/>
      <c r="F268" s="63"/>
      <c r="G268" s="63"/>
      <c r="H268" s="63"/>
      <c r="I268" s="63"/>
      <c r="J268" s="63"/>
      <c r="K268" s="63"/>
    </row>
    <row r="269" spans="1:11" ht="12.75">
      <c r="A269" s="63"/>
      <c r="B269" s="63"/>
      <c r="C269" s="63"/>
      <c r="D269" s="63"/>
      <c r="E269" s="63"/>
      <c r="F269" s="63"/>
      <c r="G269" s="63"/>
      <c r="H269" s="63"/>
      <c r="I269" s="63"/>
      <c r="J269" s="63"/>
      <c r="K269" s="63"/>
    </row>
    <row r="270" spans="1:11" ht="12.75">
      <c r="A270" s="63"/>
      <c r="B270" s="63"/>
      <c r="C270" s="63"/>
      <c r="D270" s="63"/>
      <c r="E270" s="63"/>
      <c r="F270" s="63"/>
      <c r="G270" s="63"/>
      <c r="H270" s="63"/>
      <c r="I270" s="63"/>
      <c r="J270" s="63"/>
      <c r="K270" s="63"/>
    </row>
    <row r="271" spans="1:11" ht="12.75">
      <c r="A271" s="63"/>
      <c r="B271" s="63"/>
      <c r="C271" s="63"/>
      <c r="D271" s="63"/>
      <c r="E271" s="63"/>
      <c r="F271" s="63"/>
      <c r="G271" s="63"/>
      <c r="H271" s="63"/>
      <c r="I271" s="63"/>
      <c r="J271" s="63"/>
      <c r="K271" s="63"/>
    </row>
    <row r="272" spans="1:11" ht="12.75">
      <c r="A272" s="63"/>
      <c r="B272" s="63"/>
      <c r="C272" s="63"/>
      <c r="D272" s="63"/>
      <c r="E272" s="63"/>
      <c r="F272" s="63"/>
      <c r="G272" s="63"/>
      <c r="H272" s="63"/>
      <c r="I272" s="63"/>
      <c r="J272" s="63"/>
      <c r="K272" s="63"/>
    </row>
    <row r="273" spans="1:11" ht="12.75">
      <c r="A273" s="63"/>
      <c r="B273" s="63"/>
      <c r="C273" s="63"/>
      <c r="D273" s="63"/>
      <c r="E273" s="63"/>
      <c r="F273" s="63"/>
      <c r="G273" s="63"/>
      <c r="H273" s="63"/>
      <c r="I273" s="63"/>
      <c r="J273" s="63"/>
      <c r="K273" s="63"/>
    </row>
    <row r="274" spans="1:11" ht="12.75">
      <c r="A274" s="63"/>
      <c r="B274" s="63"/>
      <c r="C274" s="63"/>
      <c r="D274" s="63"/>
      <c r="E274" s="63"/>
      <c r="F274" s="63"/>
      <c r="G274" s="63"/>
      <c r="H274" s="63"/>
      <c r="I274" s="63"/>
      <c r="J274" s="63"/>
      <c r="K274" s="63"/>
    </row>
    <row r="275" spans="1:11" ht="12.75">
      <c r="A275" s="63"/>
      <c r="B275" s="63"/>
      <c r="C275" s="63"/>
      <c r="D275" s="63"/>
      <c r="E275" s="63"/>
      <c r="F275" s="63"/>
      <c r="G275" s="63"/>
      <c r="H275" s="63"/>
      <c r="I275" s="63"/>
      <c r="J275" s="63"/>
      <c r="K275" s="63"/>
    </row>
    <row r="276" spans="1:11" ht="12.75">
      <c r="A276" s="63"/>
      <c r="B276" s="63"/>
      <c r="C276" s="63"/>
      <c r="D276" s="63"/>
      <c r="E276" s="63"/>
      <c r="F276" s="63"/>
      <c r="G276" s="63"/>
      <c r="H276" s="63"/>
      <c r="I276" s="63"/>
      <c r="J276" s="63"/>
      <c r="K276" s="63"/>
    </row>
    <row r="277" spans="1:11" ht="12.75">
      <c r="A277" s="63"/>
      <c r="B277" s="63"/>
      <c r="C277" s="63"/>
      <c r="D277" s="63"/>
      <c r="E277" s="63"/>
      <c r="F277" s="63"/>
      <c r="G277" s="63"/>
      <c r="H277" s="63"/>
      <c r="I277" s="63"/>
      <c r="J277" s="63"/>
      <c r="K277" s="63"/>
    </row>
    <row r="278" spans="1:11" ht="12.75">
      <c r="A278" s="63"/>
      <c r="B278" s="63"/>
      <c r="C278" s="63"/>
      <c r="D278" s="63"/>
      <c r="E278" s="63"/>
      <c r="F278" s="63"/>
      <c r="G278" s="63"/>
      <c r="H278" s="63"/>
      <c r="I278" s="63"/>
      <c r="J278" s="63"/>
      <c r="K278" s="63"/>
    </row>
    <row r="279" spans="1:11" ht="12.75">
      <c r="A279" s="63"/>
      <c r="B279" s="63"/>
      <c r="C279" s="63"/>
      <c r="D279" s="63"/>
      <c r="E279" s="63"/>
      <c r="F279" s="63"/>
      <c r="G279" s="63"/>
      <c r="H279" s="63"/>
      <c r="I279" s="63"/>
      <c r="J279" s="63"/>
      <c r="K279" s="63"/>
    </row>
    <row r="280" spans="1:11" ht="12.75">
      <c r="A280" s="63"/>
      <c r="B280" s="63"/>
      <c r="C280" s="63"/>
      <c r="D280" s="63"/>
      <c r="E280" s="63"/>
      <c r="F280" s="63"/>
      <c r="G280" s="63"/>
      <c r="H280" s="63"/>
      <c r="I280" s="63"/>
      <c r="J280" s="63"/>
      <c r="K280" s="63"/>
    </row>
    <row r="281" spans="1:11" ht="12.75">
      <c r="A281" s="63"/>
      <c r="B281" s="63"/>
      <c r="C281" s="63"/>
      <c r="D281" s="63"/>
      <c r="E281" s="63"/>
      <c r="F281" s="63"/>
      <c r="G281" s="63"/>
      <c r="H281" s="63"/>
      <c r="I281" s="63"/>
      <c r="J281" s="63"/>
      <c r="K281" s="63"/>
    </row>
    <row r="282" spans="1:11" ht="12.75">
      <c r="A282" s="63"/>
      <c r="B282" s="63"/>
      <c r="C282" s="63"/>
      <c r="D282" s="63"/>
      <c r="E282" s="63"/>
      <c r="F282" s="63"/>
      <c r="G282" s="63"/>
      <c r="H282" s="63"/>
      <c r="I282" s="63"/>
      <c r="J282" s="63"/>
      <c r="K282" s="63"/>
    </row>
    <row r="283" spans="1:11" ht="12.75">
      <c r="A283" s="63"/>
      <c r="B283" s="63"/>
      <c r="C283" s="63"/>
      <c r="D283" s="63"/>
      <c r="E283" s="63"/>
      <c r="F283" s="63"/>
      <c r="G283" s="63"/>
      <c r="H283" s="63"/>
      <c r="I283" s="63"/>
      <c r="J283" s="63"/>
      <c r="K283" s="63"/>
    </row>
    <row r="284" spans="1:11" ht="12.75">
      <c r="A284" s="63"/>
      <c r="B284" s="63"/>
      <c r="C284" s="63"/>
      <c r="D284" s="63"/>
      <c r="E284" s="63"/>
      <c r="F284" s="63"/>
      <c r="G284" s="63"/>
      <c r="H284" s="63"/>
      <c r="I284" s="63"/>
      <c r="J284" s="63"/>
      <c r="K284" s="63"/>
    </row>
    <row r="285" spans="1:11" ht="12.75">
      <c r="A285" s="63"/>
      <c r="B285" s="63"/>
      <c r="C285" s="63"/>
      <c r="D285" s="63"/>
      <c r="E285" s="63"/>
      <c r="F285" s="63"/>
      <c r="G285" s="63"/>
      <c r="H285" s="63"/>
      <c r="I285" s="63"/>
      <c r="J285" s="63"/>
      <c r="K285" s="63"/>
    </row>
    <row r="286" spans="1:11" ht="12.75">
      <c r="A286" s="63"/>
      <c r="B286" s="63"/>
      <c r="C286" s="63"/>
      <c r="D286" s="63"/>
      <c r="E286" s="63"/>
      <c r="F286" s="63"/>
      <c r="G286" s="63"/>
      <c r="H286" s="63"/>
      <c r="I286" s="63"/>
      <c r="J286" s="63"/>
      <c r="K286" s="63"/>
    </row>
    <row r="287" spans="1:11" ht="12.75">
      <c r="A287" s="63"/>
      <c r="B287" s="63"/>
      <c r="C287" s="63"/>
      <c r="D287" s="63"/>
      <c r="E287" s="63"/>
      <c r="F287" s="63"/>
      <c r="G287" s="63"/>
      <c r="H287" s="63"/>
      <c r="I287" s="63"/>
      <c r="J287" s="63"/>
      <c r="K287" s="63"/>
    </row>
    <row r="288" spans="1:11" ht="12.75">
      <c r="A288" s="63"/>
      <c r="B288" s="63"/>
      <c r="C288" s="63"/>
      <c r="D288" s="63"/>
      <c r="E288" s="63"/>
      <c r="F288" s="63"/>
      <c r="G288" s="63"/>
      <c r="H288" s="63"/>
      <c r="I288" s="63"/>
      <c r="J288" s="63"/>
      <c r="K288" s="63"/>
    </row>
    <row r="289" spans="1:11" ht="12.75">
      <c r="A289" s="63"/>
      <c r="B289" s="63"/>
      <c r="C289" s="63"/>
      <c r="D289" s="63"/>
      <c r="E289" s="63"/>
      <c r="F289" s="63"/>
      <c r="G289" s="63"/>
      <c r="H289" s="63"/>
      <c r="I289" s="63"/>
      <c r="J289" s="63"/>
      <c r="K289" s="63"/>
    </row>
    <row r="290" spans="1:11" ht="12.75">
      <c r="A290" s="63"/>
      <c r="B290" s="63"/>
      <c r="C290" s="63"/>
      <c r="D290" s="63"/>
      <c r="E290" s="63"/>
      <c r="F290" s="63"/>
      <c r="G290" s="63"/>
      <c r="H290" s="63"/>
      <c r="I290" s="63"/>
      <c r="J290" s="63"/>
      <c r="K290" s="63"/>
    </row>
    <row r="291" spans="1:11" ht="12.75">
      <c r="A291" s="63"/>
      <c r="B291" s="63"/>
      <c r="C291" s="63"/>
      <c r="D291" s="63"/>
      <c r="E291" s="63"/>
      <c r="F291" s="63"/>
      <c r="G291" s="63"/>
      <c r="H291" s="63"/>
      <c r="I291" s="63"/>
      <c r="J291" s="63"/>
      <c r="K291" s="63"/>
    </row>
    <row r="292" spans="1:11" ht="12.75">
      <c r="A292" s="63"/>
      <c r="B292" s="63"/>
      <c r="C292" s="63"/>
      <c r="D292" s="63"/>
      <c r="E292" s="63"/>
      <c r="F292" s="63"/>
      <c r="G292" s="63"/>
      <c r="H292" s="63"/>
      <c r="I292" s="63"/>
      <c r="J292" s="63"/>
      <c r="K292" s="63"/>
    </row>
    <row r="293" spans="1:11" ht="12.75">
      <c r="A293" s="63"/>
      <c r="B293" s="63"/>
      <c r="C293" s="63"/>
      <c r="D293" s="63"/>
      <c r="E293" s="63"/>
      <c r="F293" s="63"/>
      <c r="G293" s="63"/>
      <c r="H293" s="63"/>
      <c r="I293" s="63"/>
      <c r="J293" s="63"/>
      <c r="K293" s="63"/>
    </row>
    <row r="294" spans="1:11" ht="12.75">
      <c r="A294" s="63"/>
      <c r="B294" s="63"/>
      <c r="C294" s="63"/>
      <c r="D294" s="63"/>
      <c r="E294" s="63"/>
      <c r="F294" s="63"/>
      <c r="G294" s="63"/>
      <c r="H294" s="63"/>
      <c r="I294" s="63"/>
      <c r="J294" s="63"/>
      <c r="K294" s="63"/>
    </row>
    <row r="295" spans="1:11" ht="12.75">
      <c r="A295" s="63"/>
      <c r="B295" s="63"/>
      <c r="C295" s="63"/>
      <c r="D295" s="63"/>
      <c r="E295" s="63"/>
      <c r="F295" s="63"/>
      <c r="G295" s="63"/>
      <c r="H295" s="63"/>
      <c r="I295" s="63"/>
      <c r="J295" s="63"/>
      <c r="K295" s="63"/>
    </row>
    <row r="296" spans="1:11" ht="12.75">
      <c r="A296" s="63"/>
      <c r="B296" s="63"/>
      <c r="C296" s="63"/>
      <c r="D296" s="63"/>
      <c r="E296" s="63"/>
      <c r="F296" s="63"/>
      <c r="G296" s="63"/>
      <c r="H296" s="63"/>
      <c r="I296" s="63"/>
      <c r="J296" s="63"/>
      <c r="K296" s="63"/>
    </row>
    <row r="297" spans="1:11" ht="12.75">
      <c r="A297" s="63"/>
      <c r="B297" s="63"/>
      <c r="C297" s="63"/>
      <c r="D297" s="63"/>
      <c r="E297" s="63"/>
      <c r="F297" s="63"/>
      <c r="G297" s="63"/>
      <c r="H297" s="63"/>
      <c r="I297" s="63"/>
      <c r="J297" s="63"/>
      <c r="K297" s="63"/>
    </row>
    <row r="298" spans="1:11" ht="12.75">
      <c r="A298" s="63"/>
      <c r="B298" s="63"/>
      <c r="C298" s="63"/>
      <c r="D298" s="63"/>
      <c r="E298" s="63"/>
      <c r="F298" s="63"/>
      <c r="G298" s="63"/>
      <c r="H298" s="63"/>
      <c r="I298" s="63"/>
      <c r="J298" s="63"/>
      <c r="K298" s="63"/>
    </row>
    <row r="299" spans="1:11" ht="12.75">
      <c r="A299" s="63"/>
      <c r="B299" s="63"/>
      <c r="C299" s="63"/>
      <c r="D299" s="63"/>
      <c r="E299" s="63"/>
      <c r="F299" s="63"/>
      <c r="G299" s="63"/>
      <c r="H299" s="63"/>
      <c r="I299" s="63"/>
      <c r="J299" s="63"/>
      <c r="K299" s="63"/>
    </row>
    <row r="300" spans="1:11" ht="12.75">
      <c r="A300" s="63"/>
      <c r="B300" s="63"/>
      <c r="C300" s="63"/>
      <c r="D300" s="63"/>
      <c r="E300" s="63"/>
      <c r="F300" s="63"/>
      <c r="G300" s="63"/>
      <c r="H300" s="63"/>
      <c r="I300" s="63"/>
      <c r="J300" s="63"/>
      <c r="K300" s="63"/>
    </row>
    <row r="301" spans="1:11" ht="12.75">
      <c r="A301" s="63"/>
      <c r="B301" s="63"/>
      <c r="C301" s="63"/>
      <c r="D301" s="63"/>
      <c r="E301" s="63"/>
      <c r="F301" s="63"/>
      <c r="G301" s="63"/>
      <c r="H301" s="63"/>
      <c r="I301" s="63"/>
      <c r="J301" s="63"/>
      <c r="K301" s="63"/>
    </row>
    <row r="302" spans="1:11" ht="12.75">
      <c r="A302" s="63"/>
      <c r="B302" s="63"/>
      <c r="C302" s="63"/>
      <c r="D302" s="63"/>
      <c r="E302" s="63"/>
      <c r="F302" s="63"/>
      <c r="G302" s="63"/>
      <c r="H302" s="63"/>
      <c r="I302" s="63"/>
      <c r="J302" s="63"/>
      <c r="K302" s="63"/>
    </row>
    <row r="303" spans="1:11" ht="12.75">
      <c r="A303" s="63"/>
      <c r="B303" s="63"/>
      <c r="C303" s="63"/>
      <c r="D303" s="63"/>
      <c r="E303" s="63"/>
      <c r="F303" s="63"/>
      <c r="G303" s="63"/>
      <c r="H303" s="63"/>
      <c r="I303" s="63"/>
      <c r="J303" s="63"/>
      <c r="K303" s="63"/>
    </row>
    <row r="304" spans="1:11" ht="12.75">
      <c r="A304" s="63"/>
      <c r="B304" s="63"/>
      <c r="C304" s="63"/>
      <c r="D304" s="63"/>
      <c r="E304" s="63"/>
      <c r="F304" s="63"/>
      <c r="G304" s="63"/>
      <c r="H304" s="63"/>
      <c r="I304" s="63"/>
      <c r="J304" s="63"/>
      <c r="K304" s="63"/>
    </row>
    <row r="305" spans="1:11" ht="12.75">
      <c r="A305" s="63"/>
      <c r="B305" s="63"/>
      <c r="C305" s="63"/>
      <c r="D305" s="63"/>
      <c r="E305" s="63"/>
      <c r="F305" s="63"/>
      <c r="G305" s="63"/>
      <c r="H305" s="63"/>
      <c r="I305" s="63"/>
      <c r="J305" s="63"/>
      <c r="K305" s="63"/>
    </row>
    <row r="306" spans="1:11" ht="12.75">
      <c r="A306" s="63"/>
      <c r="B306" s="63"/>
      <c r="C306" s="63"/>
      <c r="D306" s="63"/>
      <c r="E306" s="63"/>
      <c r="F306" s="63"/>
      <c r="G306" s="63"/>
      <c r="H306" s="63"/>
      <c r="I306" s="63"/>
      <c r="J306" s="63"/>
      <c r="K306" s="63"/>
    </row>
    <row r="307" spans="1:11" ht="12.75">
      <c r="A307" s="63"/>
      <c r="B307" s="63"/>
      <c r="C307" s="63"/>
      <c r="D307" s="63"/>
      <c r="E307" s="63"/>
      <c r="F307" s="63"/>
      <c r="G307" s="63"/>
      <c r="H307" s="63"/>
      <c r="I307" s="63"/>
      <c r="J307" s="63"/>
      <c r="K307" s="63"/>
    </row>
    <row r="308" spans="1:11" ht="12.75">
      <c r="A308" s="63"/>
      <c r="B308" s="63"/>
      <c r="C308" s="63"/>
      <c r="D308" s="63"/>
      <c r="E308" s="63"/>
      <c r="F308" s="63"/>
      <c r="G308" s="63"/>
      <c r="H308" s="63"/>
      <c r="I308" s="63"/>
      <c r="J308" s="63"/>
      <c r="K308" s="63"/>
    </row>
    <row r="309" spans="1:11" ht="12.75">
      <c r="A309" s="63"/>
      <c r="B309" s="63"/>
      <c r="C309" s="63"/>
      <c r="D309" s="63"/>
      <c r="E309" s="63"/>
      <c r="F309" s="63"/>
      <c r="G309" s="63"/>
      <c r="H309" s="63"/>
      <c r="I309" s="63"/>
      <c r="J309" s="63"/>
      <c r="K309" s="63"/>
    </row>
    <row r="310" spans="1:11" ht="12.75">
      <c r="A310" s="63"/>
      <c r="B310" s="63"/>
      <c r="C310" s="63"/>
      <c r="D310" s="63"/>
      <c r="E310" s="63"/>
      <c r="F310" s="63"/>
      <c r="G310" s="63"/>
      <c r="H310" s="63"/>
      <c r="I310" s="63"/>
      <c r="J310" s="63"/>
      <c r="K310" s="63"/>
    </row>
    <row r="311" spans="1:11" ht="12.75">
      <c r="A311" s="63"/>
      <c r="B311" s="63"/>
      <c r="C311" s="63"/>
      <c r="D311" s="63"/>
      <c r="E311" s="63"/>
      <c r="F311" s="63"/>
      <c r="G311" s="63"/>
      <c r="H311" s="63"/>
      <c r="I311" s="63"/>
      <c r="J311" s="63"/>
      <c r="K311" s="63"/>
    </row>
    <row r="312" spans="1:11" ht="12.75">
      <c r="A312" s="63"/>
      <c r="B312" s="63"/>
      <c r="C312" s="63"/>
      <c r="D312" s="63"/>
      <c r="E312" s="63"/>
      <c r="F312" s="63"/>
      <c r="G312" s="63"/>
      <c r="H312" s="63"/>
      <c r="I312" s="63"/>
      <c r="J312" s="63"/>
      <c r="K312" s="63"/>
    </row>
    <row r="313" spans="1:11" ht="12.75">
      <c r="A313" s="63"/>
      <c r="B313" s="63"/>
      <c r="C313" s="63"/>
      <c r="D313" s="63"/>
      <c r="E313" s="63"/>
      <c r="F313" s="63"/>
      <c r="G313" s="63"/>
      <c r="H313" s="63"/>
      <c r="I313" s="63"/>
      <c r="J313" s="63"/>
      <c r="K313" s="63"/>
    </row>
    <row r="314" spans="1:11" ht="12.75">
      <c r="A314" s="63"/>
      <c r="B314" s="63"/>
      <c r="C314" s="63"/>
      <c r="D314" s="63"/>
      <c r="E314" s="63"/>
      <c r="F314" s="63"/>
      <c r="G314" s="63"/>
      <c r="H314" s="63"/>
      <c r="I314" s="63"/>
      <c r="J314" s="63"/>
      <c r="K314" s="63"/>
    </row>
    <row r="315" spans="1:11" ht="12.75">
      <c r="A315" s="63"/>
      <c r="B315" s="63"/>
      <c r="C315" s="63"/>
      <c r="D315" s="63"/>
      <c r="E315" s="63"/>
      <c r="F315" s="63"/>
      <c r="G315" s="63"/>
      <c r="H315" s="63"/>
      <c r="I315" s="63"/>
      <c r="J315" s="63"/>
      <c r="K315" s="63"/>
    </row>
    <row r="316" spans="1:11" ht="12.75">
      <c r="A316" s="63"/>
      <c r="B316" s="63"/>
      <c r="C316" s="63"/>
      <c r="D316" s="63"/>
      <c r="E316" s="63"/>
      <c r="F316" s="63"/>
      <c r="G316" s="63"/>
      <c r="H316" s="63"/>
      <c r="I316" s="63"/>
      <c r="J316" s="63"/>
      <c r="K316" s="63"/>
    </row>
    <row r="317" spans="1:11" ht="12.75">
      <c r="A317" s="63"/>
      <c r="B317" s="63"/>
      <c r="C317" s="63"/>
      <c r="D317" s="63"/>
      <c r="E317" s="63"/>
      <c r="F317" s="63"/>
      <c r="G317" s="63"/>
      <c r="H317" s="63"/>
      <c r="I317" s="63"/>
      <c r="J317" s="63"/>
      <c r="K317" s="63"/>
    </row>
    <row r="318" spans="1:11" ht="12.75">
      <c r="A318" s="63"/>
      <c r="B318" s="63"/>
      <c r="C318" s="63"/>
      <c r="D318" s="63"/>
      <c r="E318" s="63"/>
      <c r="F318" s="63"/>
      <c r="G318" s="63"/>
      <c r="H318" s="63"/>
      <c r="I318" s="63"/>
      <c r="J318" s="63"/>
      <c r="K318" s="63"/>
    </row>
    <row r="319" spans="1:11" ht="12.75">
      <c r="A319" s="63"/>
      <c r="B319" s="63"/>
      <c r="C319" s="63"/>
      <c r="D319" s="63"/>
      <c r="E319" s="63"/>
      <c r="F319" s="63"/>
      <c r="G319" s="63"/>
      <c r="H319" s="63"/>
      <c r="I319" s="63"/>
      <c r="J319" s="63"/>
      <c r="K319" s="63"/>
    </row>
    <row r="320" spans="1:11" ht="12.75">
      <c r="A320" s="63"/>
      <c r="B320" s="63"/>
      <c r="C320" s="63"/>
      <c r="D320" s="63"/>
      <c r="E320" s="63"/>
      <c r="F320" s="63"/>
      <c r="G320" s="63"/>
      <c r="H320" s="63"/>
      <c r="I320" s="63"/>
      <c r="J320" s="63"/>
      <c r="K320" s="63"/>
    </row>
    <row r="321" spans="1:11" ht="12.75">
      <c r="A321" s="63"/>
      <c r="B321" s="63"/>
      <c r="C321" s="63"/>
      <c r="D321" s="63"/>
      <c r="E321" s="63"/>
      <c r="F321" s="63"/>
      <c r="G321" s="63"/>
      <c r="H321" s="63"/>
      <c r="I321" s="63"/>
      <c r="J321" s="63"/>
      <c r="K321" s="63"/>
    </row>
    <row r="322" spans="1:11" ht="12.75">
      <c r="A322" s="63"/>
      <c r="B322" s="63"/>
      <c r="C322" s="63"/>
      <c r="D322" s="63"/>
      <c r="E322" s="63"/>
      <c r="F322" s="63"/>
      <c r="G322" s="63"/>
      <c r="H322" s="63"/>
      <c r="I322" s="63"/>
      <c r="J322" s="63"/>
      <c r="K322" s="63"/>
    </row>
    <row r="323" spans="1:11" ht="12.75">
      <c r="A323" s="63"/>
      <c r="B323" s="63"/>
      <c r="C323" s="63"/>
      <c r="D323" s="63"/>
      <c r="E323" s="63"/>
      <c r="F323" s="63"/>
      <c r="G323" s="63"/>
      <c r="H323" s="63"/>
      <c r="I323" s="63"/>
      <c r="J323" s="63"/>
      <c r="K323" s="63"/>
    </row>
    <row r="324" spans="1:11" ht="12.75">
      <c r="A324" s="63"/>
      <c r="B324" s="63"/>
      <c r="C324" s="63"/>
      <c r="D324" s="63"/>
      <c r="E324" s="63"/>
      <c r="F324" s="63"/>
      <c r="G324" s="63"/>
      <c r="H324" s="63"/>
      <c r="I324" s="63"/>
      <c r="J324" s="63"/>
      <c r="K324" s="63"/>
    </row>
    <row r="325" spans="1:11" ht="12.75">
      <c r="A325" s="63"/>
      <c r="B325" s="63"/>
      <c r="C325" s="63"/>
      <c r="D325" s="63"/>
      <c r="E325" s="63"/>
      <c r="F325" s="63"/>
      <c r="G325" s="63"/>
      <c r="H325" s="63"/>
      <c r="I325" s="63"/>
      <c r="J325" s="63"/>
      <c r="K325" s="63"/>
    </row>
    <row r="326" spans="1:11" ht="12.75">
      <c r="A326" s="63"/>
      <c r="B326" s="63"/>
      <c r="C326" s="63"/>
      <c r="D326" s="63"/>
      <c r="E326" s="63"/>
      <c r="F326" s="63"/>
      <c r="G326" s="63"/>
      <c r="H326" s="63"/>
      <c r="I326" s="63"/>
      <c r="J326" s="63"/>
      <c r="K326" s="63"/>
    </row>
    <row r="327" spans="1:11" ht="12.75">
      <c r="A327" s="63"/>
      <c r="B327" s="63"/>
      <c r="C327" s="63"/>
      <c r="D327" s="63"/>
      <c r="E327" s="63"/>
      <c r="F327" s="63"/>
      <c r="G327" s="63"/>
      <c r="H327" s="63"/>
      <c r="I327" s="63"/>
      <c r="J327" s="63"/>
      <c r="K327" s="63"/>
    </row>
    <row r="328" spans="1:11" ht="12.75">
      <c r="A328" s="63"/>
      <c r="B328" s="63"/>
      <c r="C328" s="63"/>
      <c r="D328" s="63"/>
      <c r="E328" s="63"/>
      <c r="F328" s="63"/>
      <c r="G328" s="63"/>
      <c r="H328" s="63"/>
      <c r="I328" s="63"/>
      <c r="J328" s="63"/>
      <c r="K328" s="63"/>
    </row>
    <row r="329" spans="1:11" ht="12.75">
      <c r="A329" s="63"/>
      <c r="B329" s="63"/>
      <c r="C329" s="63"/>
      <c r="D329" s="63"/>
      <c r="E329" s="63"/>
      <c r="F329" s="63"/>
      <c r="G329" s="63"/>
      <c r="H329" s="63"/>
      <c r="I329" s="63"/>
      <c r="J329" s="63"/>
      <c r="K329" s="63"/>
    </row>
    <row r="330" spans="1:11" ht="12.75">
      <c r="A330" s="63"/>
      <c r="B330" s="63"/>
      <c r="C330" s="63"/>
      <c r="D330" s="63"/>
      <c r="E330" s="63"/>
      <c r="F330" s="63"/>
      <c r="G330" s="63"/>
      <c r="H330" s="63"/>
      <c r="I330" s="63"/>
      <c r="J330" s="63"/>
      <c r="K330" s="63"/>
    </row>
    <row r="331" spans="1:11" ht="12.75">
      <c r="A331" s="63"/>
      <c r="B331" s="63"/>
      <c r="C331" s="63"/>
      <c r="D331" s="63"/>
      <c r="E331" s="63"/>
      <c r="F331" s="63"/>
      <c r="G331" s="63"/>
      <c r="H331" s="63"/>
      <c r="I331" s="63"/>
      <c r="J331" s="63"/>
      <c r="K331" s="63"/>
    </row>
    <row r="332" spans="1:11" ht="12.75">
      <c r="A332" s="63"/>
      <c r="B332" s="63"/>
      <c r="C332" s="63"/>
      <c r="D332" s="63"/>
      <c r="E332" s="63"/>
      <c r="F332" s="63"/>
      <c r="G332" s="63"/>
      <c r="H332" s="63"/>
      <c r="I332" s="63"/>
      <c r="J332" s="63"/>
      <c r="K332" s="63"/>
    </row>
    <row r="333" spans="1:11" ht="12.75">
      <c r="A333" s="63"/>
      <c r="B333" s="63"/>
      <c r="C333" s="63"/>
      <c r="D333" s="63"/>
      <c r="E333" s="63"/>
      <c r="F333" s="63"/>
      <c r="G333" s="63"/>
      <c r="H333" s="63"/>
      <c r="I333" s="63"/>
      <c r="J333" s="63"/>
      <c r="K333" s="63"/>
    </row>
    <row r="334" spans="1:11" ht="12.75">
      <c r="A334" s="63"/>
      <c r="B334" s="63"/>
      <c r="C334" s="63"/>
      <c r="D334" s="63"/>
      <c r="E334" s="63"/>
      <c r="F334" s="63"/>
      <c r="G334" s="63"/>
      <c r="H334" s="63"/>
      <c r="I334" s="63"/>
      <c r="J334" s="63"/>
      <c r="K334" s="63"/>
    </row>
    <row r="335" spans="1:11" ht="12.75">
      <c r="A335" s="63"/>
      <c r="B335" s="63"/>
      <c r="C335" s="63"/>
      <c r="D335" s="63"/>
      <c r="E335" s="63"/>
      <c r="F335" s="63"/>
      <c r="G335" s="63"/>
      <c r="H335" s="63"/>
      <c r="I335" s="63"/>
      <c r="J335" s="63"/>
      <c r="K335" s="63"/>
    </row>
    <row r="336" spans="1:11" ht="12.75">
      <c r="A336" s="63"/>
      <c r="B336" s="63"/>
      <c r="C336" s="63"/>
      <c r="D336" s="63"/>
      <c r="E336" s="63"/>
      <c r="F336" s="63"/>
      <c r="G336" s="63"/>
      <c r="H336" s="63"/>
      <c r="I336" s="63"/>
      <c r="J336" s="63"/>
      <c r="K336" s="63"/>
    </row>
    <row r="337" spans="1:11" ht="12.75">
      <c r="A337" s="63"/>
      <c r="B337" s="63"/>
      <c r="C337" s="63"/>
      <c r="D337" s="63"/>
      <c r="E337" s="63"/>
      <c r="F337" s="63"/>
      <c r="G337" s="63"/>
      <c r="H337" s="63"/>
      <c r="I337" s="63"/>
      <c r="J337" s="63"/>
      <c r="K337" s="63"/>
    </row>
    <row r="338" spans="1:11" ht="12.75">
      <c r="A338" s="63"/>
      <c r="B338" s="63"/>
      <c r="C338" s="63"/>
      <c r="D338" s="63"/>
      <c r="E338" s="63"/>
      <c r="F338" s="63"/>
      <c r="G338" s="63"/>
      <c r="H338" s="63"/>
      <c r="I338" s="63"/>
      <c r="J338" s="63"/>
      <c r="K338" s="63"/>
    </row>
    <row r="339" spans="1:11" ht="12.75">
      <c r="A339" s="63"/>
      <c r="B339" s="63"/>
      <c r="C339" s="63"/>
      <c r="D339" s="63"/>
      <c r="E339" s="63"/>
      <c r="F339" s="63"/>
      <c r="G339" s="63"/>
      <c r="H339" s="63"/>
      <c r="I339" s="63"/>
      <c r="J339" s="63"/>
      <c r="K339" s="63"/>
    </row>
    <row r="340" spans="1:11" ht="12.75">
      <c r="A340" s="63"/>
      <c r="B340" s="63"/>
      <c r="C340" s="63"/>
      <c r="D340" s="63"/>
      <c r="E340" s="63"/>
      <c r="F340" s="63"/>
      <c r="G340" s="63"/>
      <c r="H340" s="63"/>
      <c r="I340" s="63"/>
      <c r="J340" s="63"/>
      <c r="K340" s="63"/>
    </row>
    <row r="341" spans="1:11" ht="12.75">
      <c r="A341" s="63"/>
      <c r="B341" s="63"/>
      <c r="C341" s="63"/>
      <c r="D341" s="63"/>
      <c r="E341" s="63"/>
      <c r="F341" s="63"/>
      <c r="G341" s="63"/>
      <c r="H341" s="63"/>
      <c r="I341" s="63"/>
      <c r="J341" s="63"/>
      <c r="K341" s="63"/>
    </row>
    <row r="342" spans="1:11" ht="12.75">
      <c r="A342" s="63"/>
      <c r="B342" s="63"/>
      <c r="C342" s="63"/>
      <c r="D342" s="63"/>
      <c r="E342" s="63"/>
      <c r="F342" s="63"/>
      <c r="G342" s="63"/>
      <c r="H342" s="63"/>
      <c r="I342" s="63"/>
      <c r="J342" s="63"/>
      <c r="K342" s="63"/>
    </row>
    <row r="343" spans="1:11" ht="12.75">
      <c r="A343" s="63"/>
      <c r="B343" s="63"/>
      <c r="C343" s="63"/>
      <c r="D343" s="63"/>
      <c r="E343" s="63"/>
      <c r="F343" s="63"/>
      <c r="G343" s="63"/>
      <c r="H343" s="63"/>
      <c r="I343" s="63"/>
      <c r="J343" s="63"/>
      <c r="K343" s="63"/>
    </row>
    <row r="344" spans="1:11" ht="12.75">
      <c r="A344" s="63"/>
      <c r="B344" s="63"/>
      <c r="C344" s="63"/>
      <c r="D344" s="63"/>
      <c r="E344" s="63"/>
      <c r="F344" s="63"/>
      <c r="G344" s="63"/>
      <c r="H344" s="63"/>
      <c r="I344" s="63"/>
      <c r="J344" s="63"/>
      <c r="K344" s="63"/>
    </row>
    <row r="345" spans="1:11" ht="12.75">
      <c r="A345" s="63"/>
      <c r="B345" s="63"/>
      <c r="C345" s="63"/>
      <c r="D345" s="63"/>
      <c r="E345" s="63"/>
      <c r="F345" s="63"/>
      <c r="G345" s="63"/>
      <c r="H345" s="63"/>
      <c r="I345" s="63"/>
      <c r="J345" s="63"/>
      <c r="K345" s="63"/>
    </row>
    <row r="346" spans="1:11" ht="12.75">
      <c r="A346" s="63"/>
      <c r="B346" s="63"/>
      <c r="C346" s="63"/>
      <c r="D346" s="63"/>
      <c r="E346" s="63"/>
      <c r="F346" s="63"/>
      <c r="G346" s="63"/>
      <c r="H346" s="63"/>
      <c r="I346" s="63"/>
      <c r="J346" s="63"/>
      <c r="K346" s="63"/>
    </row>
    <row r="347" spans="1:11" ht="12.75">
      <c r="A347" s="63"/>
      <c r="B347" s="63"/>
      <c r="C347" s="63"/>
      <c r="D347" s="63"/>
      <c r="E347" s="63"/>
      <c r="F347" s="63"/>
      <c r="G347" s="63"/>
      <c r="H347" s="63"/>
      <c r="I347" s="63"/>
      <c r="J347" s="63"/>
      <c r="K347" s="63"/>
    </row>
    <row r="348" spans="1:11" ht="12.75">
      <c r="A348" s="63"/>
      <c r="B348" s="63"/>
      <c r="C348" s="63"/>
      <c r="D348" s="63"/>
      <c r="E348" s="63"/>
      <c r="F348" s="63"/>
      <c r="G348" s="63"/>
      <c r="H348" s="63"/>
      <c r="I348" s="63"/>
      <c r="J348" s="63"/>
      <c r="K348" s="63"/>
    </row>
    <row r="349" spans="1:11" ht="12.75">
      <c r="A349" s="63"/>
      <c r="B349" s="63"/>
      <c r="C349" s="63"/>
      <c r="D349" s="63"/>
      <c r="E349" s="63"/>
      <c r="F349" s="63"/>
      <c r="G349" s="63"/>
      <c r="H349" s="63"/>
      <c r="I349" s="63"/>
      <c r="J349" s="63"/>
      <c r="K349" s="63"/>
    </row>
    <row r="350" spans="1:11" ht="12.75">
      <c r="A350" s="63"/>
      <c r="B350" s="63"/>
      <c r="C350" s="63"/>
      <c r="D350" s="63"/>
      <c r="E350" s="63"/>
      <c r="F350" s="63"/>
      <c r="G350" s="63"/>
      <c r="H350" s="63"/>
      <c r="I350" s="63"/>
      <c r="J350" s="63"/>
      <c r="K350" s="63"/>
    </row>
    <row r="351" spans="1:11" ht="12.75">
      <c r="A351" s="63"/>
      <c r="B351" s="63"/>
      <c r="C351" s="63"/>
      <c r="D351" s="63"/>
      <c r="E351" s="63"/>
      <c r="F351" s="63"/>
      <c r="G351" s="63"/>
      <c r="H351" s="63"/>
      <c r="I351" s="63"/>
      <c r="J351" s="63"/>
      <c r="K351" s="63"/>
    </row>
    <row r="352" spans="1:11" ht="12.75">
      <c r="A352" s="63"/>
      <c r="B352" s="63"/>
      <c r="C352" s="63"/>
      <c r="D352" s="63"/>
      <c r="E352" s="63"/>
      <c r="F352" s="63"/>
      <c r="G352" s="63"/>
      <c r="H352" s="63"/>
      <c r="I352" s="63"/>
      <c r="J352" s="63"/>
      <c r="K352" s="63"/>
    </row>
    <row r="353" spans="1:11" ht="12.75">
      <c r="A353" s="63"/>
      <c r="B353" s="63"/>
      <c r="C353" s="63"/>
      <c r="D353" s="63"/>
      <c r="E353" s="63"/>
      <c r="F353" s="63"/>
      <c r="G353" s="63"/>
      <c r="H353" s="63"/>
      <c r="I353" s="63"/>
      <c r="J353" s="63"/>
      <c r="K353" s="63"/>
    </row>
    <row r="354" spans="1:11" ht="12.75">
      <c r="A354" s="63"/>
      <c r="B354" s="63"/>
      <c r="C354" s="63"/>
      <c r="D354" s="63"/>
      <c r="E354" s="63"/>
      <c r="F354" s="63"/>
      <c r="G354" s="63"/>
      <c r="H354" s="63"/>
      <c r="I354" s="63"/>
      <c r="J354" s="63"/>
      <c r="K354" s="63"/>
    </row>
    <row r="355" spans="1:11" ht="12.75">
      <c r="A355" s="63"/>
      <c r="B355" s="63"/>
      <c r="C355" s="63"/>
      <c r="D355" s="63"/>
      <c r="E355" s="63"/>
      <c r="F355" s="63"/>
      <c r="G355" s="63"/>
      <c r="H355" s="63"/>
      <c r="I355" s="63"/>
      <c r="J355" s="63"/>
      <c r="K355" s="63"/>
    </row>
    <row r="356" spans="1:11" ht="12.75">
      <c r="A356" s="63"/>
      <c r="B356" s="63"/>
      <c r="C356" s="63"/>
      <c r="D356" s="63"/>
      <c r="E356" s="63"/>
      <c r="F356" s="63"/>
      <c r="G356" s="63"/>
      <c r="H356" s="63"/>
      <c r="I356" s="63"/>
      <c r="J356" s="63"/>
      <c r="K356" s="63"/>
    </row>
    <row r="357" spans="1:11" ht="12.75">
      <c r="A357" s="63"/>
      <c r="B357" s="63"/>
      <c r="C357" s="63"/>
      <c r="D357" s="63"/>
      <c r="E357" s="63"/>
      <c r="F357" s="63"/>
      <c r="G357" s="63"/>
      <c r="H357" s="63"/>
      <c r="I357" s="63"/>
      <c r="J357" s="63"/>
      <c r="K357" s="63"/>
    </row>
    <row r="358" spans="1:11" ht="12.75">
      <c r="A358" s="63"/>
      <c r="B358" s="63"/>
      <c r="C358" s="63"/>
      <c r="D358" s="63"/>
      <c r="E358" s="63"/>
      <c r="F358" s="63"/>
      <c r="G358" s="63"/>
      <c r="H358" s="63"/>
      <c r="I358" s="63"/>
      <c r="J358" s="63"/>
      <c r="K358" s="63"/>
    </row>
    <row r="359" spans="1:11" ht="12.75">
      <c r="A359" s="63"/>
      <c r="B359" s="63"/>
      <c r="C359" s="63"/>
      <c r="D359" s="63"/>
      <c r="E359" s="63"/>
      <c r="F359" s="63"/>
      <c r="G359" s="63"/>
      <c r="H359" s="63"/>
      <c r="I359" s="63"/>
      <c r="J359" s="63"/>
      <c r="K359" s="63"/>
    </row>
    <row r="360" spans="1:11" ht="12.75">
      <c r="A360" s="63"/>
      <c r="B360" s="63"/>
      <c r="C360" s="63"/>
      <c r="D360" s="63"/>
      <c r="E360" s="63"/>
      <c r="F360" s="63"/>
      <c r="G360" s="63"/>
      <c r="H360" s="63"/>
      <c r="I360" s="63"/>
      <c r="J360" s="63"/>
      <c r="K360" s="63"/>
    </row>
    <row r="361" spans="1:11" ht="12.75">
      <c r="A361" s="63"/>
      <c r="B361" s="63"/>
      <c r="C361" s="63"/>
      <c r="D361" s="63"/>
      <c r="E361" s="63"/>
      <c r="F361" s="63"/>
      <c r="G361" s="63"/>
      <c r="H361" s="63"/>
      <c r="I361" s="63"/>
      <c r="J361" s="63"/>
      <c r="K361" s="63"/>
    </row>
    <row r="362" spans="1:11" ht="12.75">
      <c r="A362" s="63"/>
      <c r="B362" s="63"/>
      <c r="C362" s="63"/>
      <c r="D362" s="63"/>
      <c r="E362" s="63"/>
      <c r="F362" s="63"/>
      <c r="G362" s="63"/>
      <c r="H362" s="63"/>
      <c r="I362" s="63"/>
      <c r="J362" s="63"/>
      <c r="K362" s="63"/>
    </row>
    <row r="363" spans="1:11" ht="12.75">
      <c r="A363" s="63"/>
      <c r="B363" s="63"/>
      <c r="C363" s="63"/>
      <c r="D363" s="63"/>
      <c r="E363" s="63"/>
      <c r="F363" s="63"/>
      <c r="G363" s="63"/>
      <c r="H363" s="63"/>
      <c r="I363" s="63"/>
      <c r="J363" s="63"/>
      <c r="K363" s="63"/>
    </row>
    <row r="364" spans="1:11" ht="12.75">
      <c r="A364" s="63"/>
      <c r="B364" s="63"/>
      <c r="C364" s="63"/>
      <c r="D364" s="63"/>
      <c r="E364" s="63"/>
      <c r="F364" s="63"/>
      <c r="G364" s="63"/>
      <c r="H364" s="63"/>
      <c r="I364" s="63"/>
      <c r="J364" s="63"/>
      <c r="K364" s="63"/>
    </row>
    <row r="365" spans="1:11" ht="12.75">
      <c r="A365" s="63"/>
      <c r="B365" s="63"/>
      <c r="C365" s="63"/>
      <c r="D365" s="63"/>
      <c r="E365" s="63"/>
      <c r="F365" s="63"/>
      <c r="G365" s="63"/>
      <c r="H365" s="63"/>
      <c r="I365" s="63"/>
      <c r="J365" s="63"/>
      <c r="K365" s="63"/>
    </row>
    <row r="366" spans="1:11" ht="12.75">
      <c r="A366" s="63"/>
      <c r="B366" s="63"/>
      <c r="C366" s="63"/>
      <c r="D366" s="63"/>
      <c r="E366" s="63"/>
      <c r="F366" s="63"/>
      <c r="G366" s="63"/>
      <c r="H366" s="63"/>
      <c r="I366" s="63"/>
      <c r="J366" s="63"/>
      <c r="K366" s="63"/>
    </row>
    <row r="367" spans="1:11" ht="12.75">
      <c r="A367" s="63"/>
      <c r="B367" s="63"/>
      <c r="C367" s="63"/>
      <c r="D367" s="63"/>
      <c r="E367" s="63"/>
      <c r="F367" s="63"/>
      <c r="G367" s="63"/>
      <c r="H367" s="63"/>
      <c r="I367" s="63"/>
      <c r="J367" s="63"/>
      <c r="K367" s="63"/>
    </row>
    <row r="368" spans="1:11" ht="12.75">
      <c r="A368" s="63"/>
      <c r="B368" s="63"/>
      <c r="C368" s="63"/>
      <c r="D368" s="63"/>
      <c r="E368" s="63"/>
      <c r="F368" s="63"/>
      <c r="G368" s="63"/>
      <c r="H368" s="63"/>
      <c r="I368" s="63"/>
      <c r="J368" s="63"/>
      <c r="K368" s="63"/>
    </row>
    <row r="369" spans="1:11" ht="12.75">
      <c r="A369" s="63"/>
      <c r="B369" s="63"/>
      <c r="C369" s="63"/>
      <c r="D369" s="63"/>
      <c r="E369" s="63"/>
      <c r="F369" s="63"/>
      <c r="G369" s="63"/>
      <c r="H369" s="63"/>
      <c r="I369" s="63"/>
      <c r="J369" s="63"/>
      <c r="K369" s="63"/>
    </row>
    <row r="370" spans="1:11" ht="12.75">
      <c r="A370" s="63"/>
      <c r="B370" s="63"/>
      <c r="C370" s="63"/>
      <c r="D370" s="63"/>
      <c r="E370" s="63"/>
      <c r="F370" s="63"/>
      <c r="G370" s="63"/>
      <c r="H370" s="63"/>
      <c r="I370" s="63"/>
      <c r="J370" s="63"/>
      <c r="K370" s="63"/>
    </row>
    <row r="371" spans="1:11" ht="12.75">
      <c r="A371" s="63"/>
      <c r="B371" s="63"/>
      <c r="C371" s="63"/>
      <c r="D371" s="63"/>
      <c r="E371" s="63"/>
      <c r="F371" s="63"/>
      <c r="G371" s="63"/>
      <c r="H371" s="63"/>
      <c r="I371" s="63"/>
      <c r="J371" s="63"/>
      <c r="K371" s="63"/>
    </row>
    <row r="372" spans="1:11" ht="12.75">
      <c r="A372" s="63"/>
      <c r="B372" s="63"/>
      <c r="C372" s="63"/>
      <c r="D372" s="63"/>
      <c r="E372" s="63"/>
      <c r="F372" s="63"/>
      <c r="G372" s="63"/>
      <c r="H372" s="63"/>
      <c r="I372" s="63"/>
      <c r="J372" s="63"/>
      <c r="K372" s="63"/>
    </row>
    <row r="373" spans="1:11" ht="12.75">
      <c r="A373" s="63"/>
      <c r="B373" s="63"/>
      <c r="C373" s="63"/>
      <c r="D373" s="63"/>
      <c r="E373" s="63"/>
      <c r="F373" s="63"/>
      <c r="G373" s="63"/>
      <c r="H373" s="63"/>
      <c r="I373" s="63"/>
      <c r="J373" s="63"/>
      <c r="K373" s="63"/>
    </row>
    <row r="374" spans="1:11" ht="12.75">
      <c r="A374" s="63"/>
      <c r="B374" s="63"/>
      <c r="C374" s="63"/>
      <c r="D374" s="63"/>
      <c r="E374" s="63"/>
      <c r="F374" s="63"/>
      <c r="G374" s="63"/>
      <c r="H374" s="63"/>
      <c r="I374" s="63"/>
      <c r="J374" s="63"/>
      <c r="K374" s="63"/>
    </row>
    <row r="375" spans="1:11" ht="12.75">
      <c r="A375" s="63"/>
      <c r="B375" s="63"/>
      <c r="C375" s="63"/>
      <c r="D375" s="63"/>
      <c r="E375" s="63"/>
      <c r="F375" s="63"/>
      <c r="G375" s="63"/>
      <c r="H375" s="63"/>
      <c r="I375" s="63"/>
      <c r="J375" s="63"/>
      <c r="K375" s="63"/>
    </row>
    <row r="376" spans="1:11" ht="12.75">
      <c r="A376" s="63"/>
      <c r="B376" s="63"/>
      <c r="C376" s="63"/>
      <c r="D376" s="63"/>
      <c r="E376" s="63"/>
      <c r="F376" s="63"/>
      <c r="G376" s="63"/>
      <c r="H376" s="63"/>
      <c r="I376" s="63"/>
      <c r="J376" s="63"/>
      <c r="K376" s="63"/>
    </row>
    <row r="377" spans="1:11" ht="12.75">
      <c r="A377" s="63"/>
      <c r="B377" s="63"/>
      <c r="C377" s="63"/>
      <c r="D377" s="63"/>
      <c r="E377" s="63"/>
      <c r="F377" s="63"/>
      <c r="G377" s="63"/>
      <c r="H377" s="63"/>
      <c r="I377" s="63"/>
      <c r="J377" s="63"/>
      <c r="K377" s="63"/>
    </row>
    <row r="378" spans="1:11" ht="12.75">
      <c r="A378" s="63"/>
      <c r="B378" s="63"/>
      <c r="C378" s="63"/>
      <c r="D378" s="63"/>
      <c r="E378" s="63"/>
      <c r="F378" s="63"/>
      <c r="G378" s="63"/>
      <c r="H378" s="63"/>
      <c r="I378" s="63"/>
      <c r="J378" s="63"/>
      <c r="K378" s="63"/>
    </row>
    <row r="379" spans="1:11" ht="12.75">
      <c r="A379" s="63"/>
      <c r="B379" s="63"/>
      <c r="C379" s="63"/>
      <c r="D379" s="63"/>
      <c r="E379" s="63"/>
      <c r="F379" s="63"/>
      <c r="G379" s="63"/>
      <c r="H379" s="63"/>
      <c r="I379" s="63"/>
      <c r="J379" s="63"/>
      <c r="K379" s="63"/>
    </row>
    <row r="380" spans="1:11" ht="12.75">
      <c r="A380" s="63"/>
      <c r="B380" s="63"/>
      <c r="C380" s="63"/>
      <c r="D380" s="63"/>
      <c r="E380" s="63"/>
      <c r="F380" s="63"/>
      <c r="G380" s="63"/>
      <c r="H380" s="63"/>
      <c r="I380" s="63"/>
      <c r="J380" s="63"/>
      <c r="K380" s="63"/>
    </row>
    <row r="381" spans="1:11" ht="12.75">
      <c r="A381" s="63"/>
      <c r="B381" s="63"/>
      <c r="C381" s="63"/>
      <c r="D381" s="63"/>
      <c r="E381" s="63"/>
      <c r="F381" s="63"/>
      <c r="G381" s="63"/>
      <c r="H381" s="63"/>
      <c r="I381" s="63"/>
      <c r="J381" s="63"/>
      <c r="K381" s="63"/>
    </row>
    <row r="382" spans="1:11" ht="12.75">
      <c r="A382" s="63"/>
      <c r="B382" s="63"/>
      <c r="C382" s="63"/>
      <c r="D382" s="63"/>
      <c r="E382" s="63"/>
      <c r="F382" s="63"/>
      <c r="G382" s="63"/>
      <c r="H382" s="63"/>
      <c r="I382" s="63"/>
      <c r="J382" s="63"/>
      <c r="K382" s="63"/>
    </row>
    <row r="383" spans="1:11" ht="12.75">
      <c r="A383" s="63"/>
      <c r="B383" s="63"/>
      <c r="C383" s="63"/>
      <c r="D383" s="63"/>
      <c r="E383" s="63"/>
      <c r="F383" s="63"/>
      <c r="G383" s="63"/>
      <c r="H383" s="63"/>
      <c r="I383" s="63"/>
      <c r="J383" s="63"/>
      <c r="K383" s="63"/>
    </row>
    <row r="384" spans="1:11" ht="12.75">
      <c r="A384" s="63"/>
      <c r="B384" s="63"/>
      <c r="C384" s="63"/>
      <c r="D384" s="63"/>
      <c r="E384" s="63"/>
      <c r="F384" s="63"/>
      <c r="G384" s="63"/>
      <c r="H384" s="63"/>
      <c r="I384" s="63"/>
      <c r="J384" s="63"/>
      <c r="K384" s="63"/>
    </row>
    <row r="385" spans="1:11" ht="12.75">
      <c r="A385" s="63"/>
      <c r="B385" s="63"/>
      <c r="C385" s="63"/>
      <c r="D385" s="63"/>
      <c r="E385" s="63"/>
      <c r="F385" s="63"/>
      <c r="G385" s="63"/>
      <c r="H385" s="63"/>
      <c r="I385" s="63"/>
      <c r="J385" s="63"/>
      <c r="K385" s="63"/>
    </row>
    <row r="386" spans="1:11" ht="12.75">
      <c r="A386" s="63"/>
      <c r="B386" s="63"/>
      <c r="C386" s="63"/>
      <c r="D386" s="63"/>
      <c r="E386" s="63"/>
      <c r="F386" s="63"/>
      <c r="G386" s="63"/>
      <c r="H386" s="63"/>
      <c r="I386" s="63"/>
      <c r="J386" s="63"/>
      <c r="K386" s="63"/>
    </row>
    <row r="387" spans="1:11" ht="12.75">
      <c r="A387" s="63"/>
      <c r="B387" s="63"/>
      <c r="C387" s="63"/>
      <c r="D387" s="63"/>
      <c r="E387" s="63"/>
      <c r="F387" s="63"/>
      <c r="G387" s="63"/>
      <c r="H387" s="63"/>
      <c r="I387" s="63"/>
      <c r="J387" s="63"/>
      <c r="K387" s="63"/>
    </row>
    <row r="388" spans="1:11" ht="12.75">
      <c r="A388" s="63"/>
      <c r="B388" s="63"/>
      <c r="C388" s="63"/>
      <c r="D388" s="63"/>
      <c r="E388" s="63"/>
      <c r="F388" s="63"/>
      <c r="G388" s="63"/>
      <c r="H388" s="63"/>
      <c r="I388" s="63"/>
      <c r="J388" s="63"/>
      <c r="K388" s="63"/>
    </row>
    <row r="389" spans="1:11" ht="12.75">
      <c r="A389" s="63"/>
      <c r="B389" s="63"/>
      <c r="C389" s="63"/>
      <c r="D389" s="63"/>
      <c r="E389" s="63"/>
      <c r="F389" s="63"/>
      <c r="G389" s="63"/>
      <c r="H389" s="63"/>
      <c r="I389" s="63"/>
      <c r="J389" s="63"/>
      <c r="K389" s="63"/>
    </row>
    <row r="390" spans="1:11" ht="12.75">
      <c r="A390" s="63"/>
      <c r="B390" s="63"/>
      <c r="C390" s="63"/>
      <c r="D390" s="63"/>
      <c r="E390" s="63"/>
      <c r="F390" s="63"/>
      <c r="G390" s="63"/>
      <c r="H390" s="63"/>
      <c r="I390" s="63"/>
      <c r="J390" s="63"/>
      <c r="K390" s="63"/>
    </row>
    <row r="391" spans="1:11" ht="12.75">
      <c r="A391" s="63"/>
      <c r="B391" s="63"/>
      <c r="C391" s="63"/>
      <c r="D391" s="63"/>
      <c r="E391" s="63"/>
      <c r="F391" s="63"/>
      <c r="G391" s="63"/>
      <c r="H391" s="63"/>
      <c r="I391" s="63"/>
      <c r="J391" s="63"/>
      <c r="K391" s="63"/>
    </row>
    <row r="392" spans="1:11" ht="12.75">
      <c r="A392" s="63"/>
      <c r="B392" s="63"/>
      <c r="C392" s="63"/>
      <c r="D392" s="63"/>
      <c r="E392" s="63"/>
      <c r="F392" s="63"/>
      <c r="G392" s="63"/>
      <c r="H392" s="63"/>
      <c r="I392" s="63"/>
      <c r="J392" s="63"/>
      <c r="K392" s="63"/>
    </row>
    <row r="393" spans="1:11" ht="12.75">
      <c r="A393" s="63"/>
      <c r="B393" s="63"/>
      <c r="C393" s="63"/>
      <c r="D393" s="63"/>
      <c r="E393" s="63"/>
      <c r="F393" s="63"/>
      <c r="G393" s="63"/>
      <c r="H393" s="63"/>
      <c r="I393" s="63"/>
      <c r="J393" s="63"/>
      <c r="K393" s="63"/>
    </row>
    <row r="394" spans="1:11" ht="12.75">
      <c r="A394" s="63"/>
      <c r="B394" s="63"/>
      <c r="C394" s="63"/>
      <c r="D394" s="63"/>
      <c r="E394" s="63"/>
      <c r="F394" s="63"/>
      <c r="G394" s="63"/>
      <c r="H394" s="63"/>
      <c r="I394" s="63"/>
      <c r="J394" s="63"/>
      <c r="K394" s="63"/>
    </row>
    <row r="395" spans="1:11" ht="12.75">
      <c r="A395" s="63"/>
      <c r="B395" s="63"/>
      <c r="C395" s="63"/>
      <c r="D395" s="63"/>
      <c r="E395" s="63"/>
      <c r="F395" s="63"/>
      <c r="G395" s="63"/>
      <c r="H395" s="63"/>
      <c r="I395" s="63"/>
      <c r="J395" s="63"/>
      <c r="K395" s="63"/>
    </row>
    <row r="396" spans="1:11" ht="12.75">
      <c r="A396" s="63"/>
      <c r="B396" s="63"/>
      <c r="C396" s="63"/>
      <c r="D396" s="63"/>
      <c r="E396" s="63"/>
      <c r="F396" s="63"/>
      <c r="G396" s="63"/>
      <c r="H396" s="63"/>
      <c r="I396" s="63"/>
      <c r="J396" s="63"/>
      <c r="K396" s="63"/>
    </row>
    <row r="397" spans="1:11" ht="12.75">
      <c r="A397" s="63"/>
      <c r="B397" s="63"/>
      <c r="C397" s="63"/>
      <c r="D397" s="63"/>
      <c r="E397" s="63"/>
      <c r="F397" s="63"/>
      <c r="G397" s="63"/>
      <c r="H397" s="63"/>
      <c r="I397" s="63"/>
      <c r="J397" s="63"/>
      <c r="K397" s="63"/>
    </row>
    <row r="398" spans="1:11" ht="12.75">
      <c r="A398" s="63"/>
      <c r="B398" s="63"/>
      <c r="C398" s="63"/>
      <c r="D398" s="63"/>
      <c r="E398" s="63"/>
      <c r="F398" s="63"/>
      <c r="G398" s="63"/>
      <c r="H398" s="63"/>
      <c r="I398" s="63"/>
      <c r="J398" s="63"/>
      <c r="K398" s="63"/>
    </row>
    <row r="399" spans="1:11" ht="12.75">
      <c r="A399" s="63"/>
      <c r="B399" s="63"/>
      <c r="C399" s="63"/>
      <c r="D399" s="63"/>
      <c r="E399" s="63"/>
      <c r="F399" s="63"/>
      <c r="G399" s="63"/>
      <c r="H399" s="63"/>
      <c r="I399" s="63"/>
      <c r="J399" s="63"/>
      <c r="K399" s="63"/>
    </row>
    <row r="400" spans="1:11" ht="12.75">
      <c r="A400" s="63"/>
      <c r="B400" s="63"/>
      <c r="C400" s="63"/>
      <c r="D400" s="63"/>
      <c r="E400" s="63"/>
      <c r="F400" s="63"/>
      <c r="G400" s="63"/>
      <c r="H400" s="63"/>
      <c r="I400" s="63"/>
      <c r="J400" s="63"/>
      <c r="K400" s="63"/>
    </row>
    <row r="401" spans="1:11" ht="12.75">
      <c r="A401" s="63"/>
      <c r="B401" s="63"/>
      <c r="C401" s="63"/>
      <c r="D401" s="63"/>
      <c r="E401" s="63"/>
      <c r="F401" s="63"/>
      <c r="G401" s="63"/>
      <c r="H401" s="63"/>
      <c r="I401" s="63"/>
      <c r="J401" s="63"/>
      <c r="K401" s="63"/>
    </row>
    <row r="402" spans="1:11" ht="12.75">
      <c r="A402" s="63"/>
      <c r="B402" s="63"/>
      <c r="C402" s="63"/>
      <c r="D402" s="63"/>
      <c r="E402" s="63"/>
      <c r="F402" s="63"/>
      <c r="G402" s="63"/>
      <c r="H402" s="63"/>
      <c r="I402" s="63"/>
      <c r="J402" s="63"/>
      <c r="K402" s="63"/>
    </row>
    <row r="403" spans="1:11" ht="12.75">
      <c r="A403" s="63"/>
      <c r="B403" s="63"/>
      <c r="C403" s="63"/>
      <c r="D403" s="63"/>
      <c r="E403" s="63"/>
      <c r="F403" s="63"/>
      <c r="G403" s="63"/>
      <c r="H403" s="63"/>
      <c r="I403" s="63"/>
      <c r="J403" s="63"/>
      <c r="K403" s="63"/>
    </row>
    <row r="404" spans="1:11" ht="12.75">
      <c r="A404" s="63"/>
      <c r="B404" s="63"/>
      <c r="C404" s="63"/>
      <c r="D404" s="63"/>
      <c r="E404" s="63"/>
      <c r="F404" s="63"/>
      <c r="G404" s="63"/>
      <c r="H404" s="63"/>
      <c r="I404" s="63"/>
      <c r="J404" s="63"/>
      <c r="K404" s="63"/>
    </row>
    <row r="405" spans="1:11" ht="12.75">
      <c r="A405" s="63"/>
      <c r="B405" s="63"/>
      <c r="C405" s="63"/>
      <c r="D405" s="63"/>
      <c r="E405" s="63"/>
      <c r="F405" s="63"/>
      <c r="G405" s="63"/>
      <c r="H405" s="63"/>
      <c r="I405" s="63"/>
      <c r="J405" s="63"/>
      <c r="K405" s="63"/>
    </row>
    <row r="406" spans="1:11" ht="12.75">
      <c r="A406" s="63"/>
      <c r="B406" s="63"/>
      <c r="C406" s="63"/>
      <c r="D406" s="63"/>
      <c r="E406" s="63"/>
      <c r="F406" s="63"/>
      <c r="G406" s="63"/>
      <c r="H406" s="63"/>
      <c r="I406" s="63"/>
      <c r="J406" s="63"/>
      <c r="K406" s="63"/>
    </row>
    <row r="407" spans="1:11" ht="12.75">
      <c r="A407" s="63"/>
      <c r="B407" s="63"/>
      <c r="C407" s="63"/>
      <c r="D407" s="63"/>
      <c r="E407" s="63"/>
      <c r="F407" s="63"/>
      <c r="G407" s="63"/>
      <c r="H407" s="63"/>
      <c r="I407" s="63"/>
      <c r="J407" s="63"/>
      <c r="K407" s="63"/>
    </row>
    <row r="408" spans="1:11" ht="12.75">
      <c r="A408" s="63"/>
      <c r="B408" s="63"/>
      <c r="C408" s="63"/>
      <c r="D408" s="63"/>
      <c r="E408" s="63"/>
      <c r="F408" s="63"/>
      <c r="G408" s="63"/>
      <c r="H408" s="63"/>
      <c r="I408" s="63"/>
      <c r="J408" s="63"/>
      <c r="K408" s="63"/>
    </row>
    <row r="409" spans="1:11" ht="12.75">
      <c r="A409" s="63"/>
      <c r="B409" s="63"/>
      <c r="C409" s="63"/>
      <c r="D409" s="63"/>
      <c r="E409" s="63"/>
      <c r="F409" s="63"/>
      <c r="G409" s="63"/>
      <c r="H409" s="63"/>
      <c r="I409" s="63"/>
      <c r="J409" s="63"/>
      <c r="K409" s="63"/>
    </row>
    <row r="410" spans="1:11" ht="12.75">
      <c r="A410" s="63"/>
      <c r="B410" s="63"/>
      <c r="C410" s="63"/>
      <c r="D410" s="63"/>
      <c r="E410" s="63"/>
      <c r="F410" s="63"/>
      <c r="G410" s="63"/>
      <c r="H410" s="63"/>
      <c r="I410" s="63"/>
      <c r="J410" s="63"/>
      <c r="K410" s="63"/>
    </row>
    <row r="411" spans="1:11" ht="12.75">
      <c r="A411" s="63"/>
      <c r="B411" s="63"/>
      <c r="C411" s="63"/>
      <c r="D411" s="63"/>
      <c r="E411" s="63"/>
      <c r="F411" s="63"/>
      <c r="G411" s="63"/>
      <c r="H411" s="63"/>
      <c r="I411" s="63"/>
      <c r="J411" s="63"/>
      <c r="K411" s="63"/>
    </row>
    <row r="412" spans="1:11" ht="12.75">
      <c r="A412" s="63"/>
      <c r="B412" s="63"/>
      <c r="C412" s="63"/>
      <c r="D412" s="63"/>
      <c r="E412" s="63"/>
      <c r="F412" s="63"/>
      <c r="G412" s="63"/>
      <c r="H412" s="63"/>
      <c r="I412" s="63"/>
      <c r="J412" s="63"/>
      <c r="K412" s="63"/>
    </row>
    <row r="413" spans="1:11" ht="12.75">
      <c r="A413" s="63"/>
      <c r="B413" s="63"/>
      <c r="C413" s="63"/>
      <c r="D413" s="63"/>
      <c r="E413" s="63"/>
      <c r="F413" s="63"/>
      <c r="G413" s="63"/>
      <c r="H413" s="63"/>
      <c r="I413" s="63"/>
      <c r="J413" s="63"/>
      <c r="K413" s="63"/>
    </row>
    <row r="414" spans="1:11" ht="12.75">
      <c r="A414" s="63"/>
      <c r="B414" s="63"/>
      <c r="C414" s="63"/>
      <c r="D414" s="63"/>
      <c r="E414" s="63"/>
      <c r="F414" s="63"/>
      <c r="G414" s="63"/>
      <c r="H414" s="63"/>
      <c r="I414" s="63"/>
      <c r="J414" s="63"/>
      <c r="K414" s="63"/>
    </row>
    <row r="415" spans="1:11" ht="12.75">
      <c r="A415" s="63"/>
      <c r="B415" s="63"/>
      <c r="C415" s="63"/>
      <c r="D415" s="63"/>
      <c r="E415" s="63"/>
      <c r="F415" s="63"/>
      <c r="G415" s="63"/>
      <c r="H415" s="63"/>
      <c r="I415" s="63"/>
      <c r="J415" s="63"/>
      <c r="K415" s="63"/>
    </row>
    <row r="416" spans="1:11" ht="12.75">
      <c r="A416" s="63"/>
      <c r="B416" s="63"/>
      <c r="C416" s="63"/>
      <c r="D416" s="63"/>
      <c r="E416" s="63"/>
      <c r="F416" s="63"/>
      <c r="G416" s="63"/>
      <c r="H416" s="63"/>
      <c r="I416" s="63"/>
      <c r="J416" s="63"/>
      <c r="K416" s="63"/>
    </row>
    <row r="417" spans="1:11" ht="12.75">
      <c r="A417" s="63"/>
      <c r="B417" s="63"/>
      <c r="C417" s="63"/>
      <c r="D417" s="63"/>
      <c r="E417" s="63"/>
      <c r="F417" s="63"/>
      <c r="G417" s="63"/>
      <c r="H417" s="63"/>
      <c r="I417" s="63"/>
      <c r="J417" s="63"/>
      <c r="K417" s="63"/>
    </row>
    <row r="418" spans="1:11" ht="12.75">
      <c r="A418" s="63"/>
      <c r="B418" s="63"/>
      <c r="C418" s="63"/>
      <c r="D418" s="63"/>
      <c r="E418" s="63"/>
      <c r="F418" s="63"/>
      <c r="G418" s="63"/>
      <c r="H418" s="63"/>
      <c r="I418" s="63"/>
      <c r="J418" s="63"/>
      <c r="K418" s="63"/>
    </row>
    <row r="419" spans="1:11" ht="12.75">
      <c r="A419" s="63"/>
      <c r="B419" s="63"/>
      <c r="C419" s="63"/>
      <c r="D419" s="63"/>
      <c r="E419" s="63"/>
      <c r="F419" s="63"/>
      <c r="G419" s="63"/>
      <c r="H419" s="63"/>
      <c r="I419" s="63"/>
      <c r="J419" s="63"/>
      <c r="K419" s="63"/>
    </row>
    <row r="420" spans="1:11" ht="12.75">
      <c r="A420" s="63"/>
      <c r="B420" s="63"/>
      <c r="C420" s="63"/>
      <c r="D420" s="63"/>
      <c r="E420" s="63"/>
      <c r="F420" s="63"/>
      <c r="G420" s="63"/>
      <c r="H420" s="63"/>
      <c r="I420" s="63"/>
      <c r="J420" s="63"/>
      <c r="K420" s="63"/>
    </row>
    <row r="421" spans="1:11" ht="12.75">
      <c r="A421" s="63"/>
      <c r="B421" s="63"/>
      <c r="C421" s="63"/>
      <c r="D421" s="63"/>
      <c r="E421" s="63"/>
      <c r="F421" s="63"/>
      <c r="G421" s="63"/>
      <c r="H421" s="63"/>
      <c r="I421" s="63"/>
      <c r="J421" s="63"/>
      <c r="K421" s="63"/>
    </row>
    <row r="422" spans="1:11" ht="12.75">
      <c r="A422" s="63"/>
      <c r="B422" s="63"/>
      <c r="C422" s="63"/>
      <c r="D422" s="63"/>
      <c r="E422" s="63"/>
      <c r="F422" s="63"/>
      <c r="G422" s="63"/>
      <c r="H422" s="63"/>
      <c r="I422" s="63"/>
      <c r="J422" s="63"/>
      <c r="K422" s="63"/>
    </row>
    <row r="423" spans="1:11" ht="12.75">
      <c r="A423" s="63"/>
      <c r="B423" s="63"/>
      <c r="C423" s="63"/>
      <c r="D423" s="63"/>
      <c r="E423" s="63"/>
      <c r="F423" s="63"/>
      <c r="G423" s="63"/>
      <c r="H423" s="63"/>
      <c r="I423" s="63"/>
      <c r="J423" s="63"/>
      <c r="K423" s="63"/>
    </row>
    <row r="424" spans="1:11" ht="12.75">
      <c r="A424" s="63"/>
      <c r="B424" s="63"/>
      <c r="C424" s="63"/>
      <c r="D424" s="63"/>
      <c r="E424" s="63"/>
      <c r="F424" s="63"/>
      <c r="G424" s="63"/>
      <c r="H424" s="63"/>
      <c r="I424" s="63"/>
      <c r="J424" s="63"/>
      <c r="K424" s="63"/>
    </row>
    <row r="425" spans="1:11" ht="12.75">
      <c r="A425" s="63"/>
      <c r="B425" s="63"/>
      <c r="C425" s="63"/>
      <c r="D425" s="63"/>
      <c r="E425" s="63"/>
      <c r="F425" s="63"/>
      <c r="G425" s="63"/>
      <c r="H425" s="63"/>
      <c r="I425" s="63"/>
      <c r="J425" s="63"/>
      <c r="K425" s="63"/>
    </row>
    <row r="426" spans="1:11" ht="12.75">
      <c r="A426" s="63"/>
      <c r="B426" s="63"/>
      <c r="C426" s="63"/>
      <c r="D426" s="63"/>
      <c r="E426" s="63"/>
      <c r="F426" s="63"/>
      <c r="G426" s="63"/>
      <c r="H426" s="63"/>
      <c r="I426" s="63"/>
      <c r="J426" s="63"/>
      <c r="K426" s="63"/>
    </row>
    <row r="427" spans="1:11" ht="12.75">
      <c r="A427" s="63"/>
      <c r="B427" s="63"/>
      <c r="C427" s="63"/>
      <c r="D427" s="63"/>
      <c r="E427" s="63"/>
      <c r="F427" s="63"/>
      <c r="G427" s="63"/>
      <c r="H427" s="63"/>
      <c r="I427" s="63"/>
      <c r="J427" s="63"/>
      <c r="K427" s="63"/>
    </row>
    <row r="428" spans="1:11" ht="12.75">
      <c r="A428" s="63"/>
      <c r="B428" s="63"/>
      <c r="C428" s="63"/>
      <c r="D428" s="63"/>
      <c r="E428" s="63"/>
      <c r="F428" s="63"/>
      <c r="G428" s="63"/>
      <c r="H428" s="63"/>
      <c r="I428" s="63"/>
      <c r="J428" s="63"/>
      <c r="K428" s="63"/>
    </row>
    <row r="429" spans="1:11" ht="12.75">
      <c r="A429" s="63"/>
      <c r="B429" s="63"/>
      <c r="C429" s="63"/>
      <c r="D429" s="63"/>
      <c r="E429" s="63"/>
      <c r="F429" s="63"/>
      <c r="G429" s="63"/>
      <c r="H429" s="63"/>
      <c r="I429" s="63"/>
      <c r="J429" s="63"/>
      <c r="K429" s="63"/>
    </row>
    <row r="430" spans="1:11" ht="12.75">
      <c r="A430" s="63"/>
      <c r="B430" s="63"/>
      <c r="C430" s="63"/>
      <c r="D430" s="63"/>
      <c r="E430" s="63"/>
      <c r="F430" s="63"/>
      <c r="G430" s="63"/>
      <c r="H430" s="63"/>
      <c r="I430" s="63"/>
      <c r="J430" s="63"/>
      <c r="K430" s="63"/>
    </row>
    <row r="431" spans="1:11" ht="12.75">
      <c r="A431" s="63"/>
      <c r="B431" s="63"/>
      <c r="C431" s="63"/>
      <c r="D431" s="63"/>
      <c r="E431" s="63"/>
      <c r="F431" s="63"/>
      <c r="G431" s="63"/>
      <c r="H431" s="63"/>
      <c r="I431" s="63"/>
      <c r="J431" s="63"/>
      <c r="K431" s="63"/>
    </row>
    <row r="432" spans="1:11" ht="12.75">
      <c r="A432" s="63"/>
      <c r="B432" s="63"/>
      <c r="C432" s="63"/>
      <c r="D432" s="63"/>
      <c r="E432" s="63"/>
      <c r="F432" s="63"/>
      <c r="G432" s="63"/>
      <c r="H432" s="63"/>
      <c r="I432" s="63"/>
      <c r="J432" s="63"/>
      <c r="K432" s="63"/>
    </row>
    <row r="433" spans="1:11" ht="12.75">
      <c r="A433" s="63"/>
      <c r="B433" s="63"/>
      <c r="C433" s="63"/>
      <c r="D433" s="63"/>
      <c r="E433" s="63"/>
      <c r="F433" s="63"/>
      <c r="G433" s="63"/>
      <c r="H433" s="63"/>
      <c r="I433" s="63"/>
      <c r="J433" s="63"/>
      <c r="K433" s="63"/>
    </row>
    <row r="434" spans="1:11" ht="12.75">
      <c r="A434" s="63"/>
      <c r="B434" s="63"/>
      <c r="C434" s="63"/>
      <c r="D434" s="63"/>
      <c r="E434" s="63"/>
      <c r="F434" s="63"/>
      <c r="G434" s="63"/>
      <c r="H434" s="63"/>
      <c r="I434" s="63"/>
      <c r="J434" s="63"/>
      <c r="K434" s="63"/>
    </row>
    <row r="435" spans="1:11" ht="12.75">
      <c r="A435" s="63"/>
      <c r="B435" s="63"/>
      <c r="C435" s="63"/>
      <c r="D435" s="63"/>
      <c r="E435" s="63"/>
      <c r="F435" s="63"/>
      <c r="G435" s="63"/>
      <c r="H435" s="63"/>
      <c r="I435" s="63"/>
      <c r="J435" s="63"/>
      <c r="K435" s="63"/>
    </row>
    <row r="436" spans="1:11" ht="12.75">
      <c r="A436" s="63"/>
      <c r="B436" s="63"/>
      <c r="C436" s="63"/>
      <c r="D436" s="63"/>
      <c r="E436" s="63"/>
      <c r="F436" s="63"/>
      <c r="G436" s="63"/>
      <c r="H436" s="63"/>
      <c r="I436" s="63"/>
      <c r="J436" s="63"/>
      <c r="K436" s="63"/>
    </row>
    <row r="437" spans="1:11" ht="12.75">
      <c r="A437" s="63"/>
      <c r="B437" s="63"/>
      <c r="C437" s="63"/>
      <c r="D437" s="63"/>
      <c r="E437" s="63"/>
      <c r="F437" s="63"/>
      <c r="G437" s="63"/>
      <c r="H437" s="63"/>
      <c r="I437" s="63"/>
      <c r="J437" s="63"/>
      <c r="K437" s="63"/>
    </row>
    <row r="438" spans="1:11" ht="12.75">
      <c r="A438" s="63"/>
      <c r="B438" s="63"/>
      <c r="C438" s="63"/>
      <c r="D438" s="63"/>
      <c r="E438" s="63"/>
      <c r="F438" s="63"/>
      <c r="G438" s="63"/>
      <c r="H438" s="63"/>
      <c r="I438" s="63"/>
      <c r="J438" s="63"/>
      <c r="K438" s="63"/>
    </row>
    <row r="439" spans="1:11" ht="12.75">
      <c r="A439" s="63"/>
      <c r="B439" s="63"/>
      <c r="C439" s="63"/>
      <c r="D439" s="63"/>
      <c r="E439" s="63"/>
      <c r="F439" s="63"/>
      <c r="G439" s="63"/>
      <c r="H439" s="63"/>
      <c r="I439" s="63"/>
      <c r="J439" s="63"/>
      <c r="K439" s="63"/>
    </row>
    <row r="440" spans="1:11" ht="12.75">
      <c r="A440" s="63"/>
      <c r="B440" s="63"/>
      <c r="C440" s="63"/>
      <c r="D440" s="63"/>
      <c r="E440" s="63"/>
      <c r="F440" s="63"/>
      <c r="G440" s="63"/>
      <c r="H440" s="63"/>
      <c r="I440" s="63"/>
      <c r="J440" s="63"/>
      <c r="K440" s="63"/>
    </row>
    <row r="441" spans="1:11" ht="12.75">
      <c r="A441" s="63"/>
      <c r="B441" s="63"/>
      <c r="C441" s="63"/>
      <c r="D441" s="63"/>
      <c r="E441" s="63"/>
      <c r="F441" s="63"/>
      <c r="G441" s="63"/>
      <c r="H441" s="63"/>
      <c r="I441" s="63"/>
      <c r="J441" s="63"/>
      <c r="K441" s="63"/>
    </row>
    <row r="442" spans="1:11" ht="12.75">
      <c r="A442" s="63"/>
      <c r="B442" s="63"/>
      <c r="C442" s="63"/>
      <c r="D442" s="63"/>
      <c r="E442" s="63"/>
      <c r="F442" s="63"/>
      <c r="G442" s="63"/>
      <c r="H442" s="63"/>
      <c r="I442" s="63"/>
      <c r="J442" s="63"/>
      <c r="K442" s="63"/>
    </row>
    <row r="443" spans="1:11" ht="12.75">
      <c r="A443" s="63"/>
      <c r="B443" s="63"/>
      <c r="C443" s="63"/>
      <c r="D443" s="63"/>
      <c r="E443" s="63"/>
      <c r="F443" s="63"/>
      <c r="G443" s="63"/>
      <c r="H443" s="63"/>
      <c r="I443" s="63"/>
      <c r="J443" s="63"/>
      <c r="K443" s="63"/>
    </row>
    <row r="444" spans="1:11" ht="12.75">
      <c r="A444" s="63"/>
      <c r="B444" s="63"/>
      <c r="C444" s="63"/>
      <c r="D444" s="63"/>
      <c r="E444" s="63"/>
      <c r="F444" s="63"/>
      <c r="G444" s="63"/>
      <c r="H444" s="63"/>
      <c r="I444" s="63"/>
      <c r="J444" s="63"/>
      <c r="K444" s="63"/>
    </row>
    <row r="445" spans="1:11" ht="12.75">
      <c r="A445" s="63"/>
      <c r="B445" s="63"/>
      <c r="C445" s="63"/>
      <c r="D445" s="63"/>
      <c r="E445" s="63"/>
      <c r="F445" s="63"/>
      <c r="G445" s="63"/>
      <c r="H445" s="63"/>
      <c r="I445" s="63"/>
      <c r="J445" s="63"/>
      <c r="K445" s="63"/>
    </row>
    <row r="446" spans="1:11" ht="12.75">
      <c r="A446" s="63"/>
      <c r="B446" s="63"/>
      <c r="C446" s="63"/>
      <c r="D446" s="63"/>
      <c r="E446" s="63"/>
      <c r="F446" s="63"/>
      <c r="G446" s="63"/>
      <c r="H446" s="63"/>
      <c r="I446" s="63"/>
      <c r="J446" s="63"/>
      <c r="K446" s="63"/>
    </row>
    <row r="447" spans="1:11" ht="12.75">
      <c r="A447" s="63"/>
      <c r="B447" s="63"/>
      <c r="C447" s="63"/>
      <c r="D447" s="63"/>
      <c r="E447" s="63"/>
      <c r="F447" s="63"/>
      <c r="G447" s="63"/>
      <c r="H447" s="63"/>
      <c r="I447" s="63"/>
      <c r="J447" s="63"/>
      <c r="K447" s="63"/>
    </row>
    <row r="448" spans="1:11" ht="12.75">
      <c r="A448" s="63"/>
      <c r="B448" s="63"/>
      <c r="C448" s="63"/>
      <c r="D448" s="63"/>
      <c r="E448" s="63"/>
      <c r="F448" s="63"/>
      <c r="G448" s="63"/>
      <c r="H448" s="63"/>
      <c r="I448" s="63"/>
      <c r="J448" s="63"/>
      <c r="K448" s="63"/>
    </row>
    <row r="449" spans="1:11" ht="12.75">
      <c r="A449" s="63"/>
      <c r="B449" s="63"/>
      <c r="C449" s="63"/>
      <c r="D449" s="63"/>
      <c r="E449" s="63"/>
      <c r="F449" s="63"/>
      <c r="G449" s="63"/>
      <c r="H449" s="63"/>
      <c r="I449" s="63"/>
      <c r="J449" s="63"/>
      <c r="K449" s="63"/>
    </row>
    <row r="450" spans="1:11" ht="12.75">
      <c r="A450" s="63"/>
      <c r="B450" s="63"/>
      <c r="C450" s="63"/>
      <c r="D450" s="63"/>
      <c r="E450" s="63"/>
      <c r="F450" s="63"/>
      <c r="G450" s="63"/>
      <c r="H450" s="63"/>
      <c r="I450" s="63"/>
      <c r="J450" s="63"/>
      <c r="K450" s="63"/>
    </row>
    <row r="451" spans="1:11" ht="12.75">
      <c r="A451" s="63"/>
      <c r="B451" s="63"/>
      <c r="C451" s="63"/>
      <c r="D451" s="63"/>
      <c r="E451" s="63"/>
      <c r="F451" s="63"/>
      <c r="G451" s="63"/>
      <c r="H451" s="63"/>
      <c r="I451" s="63"/>
      <c r="J451" s="63"/>
      <c r="K451" s="63"/>
    </row>
    <row r="452" spans="1:11" ht="12.75">
      <c r="A452" s="63"/>
      <c r="B452" s="63"/>
      <c r="C452" s="63"/>
      <c r="D452" s="63"/>
      <c r="E452" s="63"/>
      <c r="F452" s="63"/>
      <c r="G452" s="63"/>
      <c r="H452" s="63"/>
      <c r="I452" s="63"/>
      <c r="J452" s="63"/>
      <c r="K452" s="63"/>
    </row>
    <row r="453" spans="1:11" ht="12.75">
      <c r="A453" s="63"/>
      <c r="B453" s="63"/>
      <c r="C453" s="63"/>
      <c r="D453" s="63"/>
      <c r="E453" s="63"/>
      <c r="F453" s="63"/>
      <c r="G453" s="63"/>
      <c r="H453" s="63"/>
      <c r="I453" s="63"/>
      <c r="J453" s="63"/>
      <c r="K453" s="63"/>
    </row>
    <row r="454" spans="1:11" ht="12.75">
      <c r="A454" s="63"/>
      <c r="B454" s="63"/>
      <c r="C454" s="63"/>
      <c r="D454" s="63"/>
      <c r="E454" s="63"/>
      <c r="F454" s="63"/>
      <c r="G454" s="63"/>
      <c r="H454" s="63"/>
      <c r="I454" s="63"/>
      <c r="J454" s="63"/>
      <c r="K454" s="63"/>
    </row>
    <row r="455" spans="1:11" ht="12.75">
      <c r="A455" s="63"/>
      <c r="B455" s="63"/>
      <c r="C455" s="63"/>
      <c r="D455" s="63"/>
      <c r="E455" s="63"/>
      <c r="F455" s="63"/>
      <c r="G455" s="63"/>
      <c r="H455" s="63"/>
      <c r="I455" s="63"/>
      <c r="J455" s="63"/>
      <c r="K455" s="63"/>
    </row>
    <row r="456" spans="1:11" ht="12.75">
      <c r="A456" s="63"/>
      <c r="B456" s="63"/>
      <c r="C456" s="63"/>
      <c r="D456" s="63"/>
      <c r="E456" s="63"/>
      <c r="F456" s="63"/>
      <c r="G456" s="63"/>
      <c r="H456" s="63"/>
      <c r="I456" s="63"/>
      <c r="J456" s="63"/>
      <c r="K456" s="63"/>
    </row>
    <row r="457" spans="1:11" ht="12.75">
      <c r="A457" s="63"/>
      <c r="B457" s="63"/>
      <c r="C457" s="63"/>
      <c r="D457" s="63"/>
      <c r="E457" s="63"/>
      <c r="F457" s="63"/>
      <c r="G457" s="63"/>
      <c r="H457" s="63"/>
      <c r="I457" s="63"/>
      <c r="J457" s="63"/>
      <c r="K457" s="63"/>
    </row>
    <row r="458" spans="1:11" ht="12.75">
      <c r="A458" s="63"/>
      <c r="B458" s="63"/>
      <c r="C458" s="63"/>
      <c r="D458" s="63"/>
      <c r="E458" s="63"/>
      <c r="F458" s="63"/>
      <c r="G458" s="63"/>
      <c r="H458" s="63"/>
      <c r="I458" s="63"/>
      <c r="J458" s="63"/>
      <c r="K458" s="63"/>
    </row>
    <row r="459" spans="1:11" ht="12.75">
      <c r="A459" s="63"/>
      <c r="B459" s="63"/>
      <c r="C459" s="63"/>
      <c r="D459" s="63"/>
      <c r="E459" s="63"/>
      <c r="F459" s="63"/>
      <c r="G459" s="63"/>
      <c r="H459" s="63"/>
      <c r="I459" s="63"/>
      <c r="J459" s="63"/>
      <c r="K459" s="63"/>
    </row>
    <row r="460" spans="1:11" ht="12.75">
      <c r="A460" s="63"/>
      <c r="B460" s="63"/>
      <c r="C460" s="63"/>
      <c r="D460" s="63"/>
      <c r="E460" s="63"/>
      <c r="F460" s="63"/>
      <c r="G460" s="63"/>
      <c r="H460" s="63"/>
      <c r="I460" s="63"/>
      <c r="J460" s="63"/>
      <c r="K460" s="63"/>
    </row>
    <row r="461" spans="1:11" ht="12.75">
      <c r="A461" s="63"/>
      <c r="B461" s="63"/>
      <c r="C461" s="63"/>
      <c r="D461" s="63"/>
      <c r="E461" s="63"/>
      <c r="F461" s="63"/>
      <c r="G461" s="63"/>
      <c r="H461" s="63"/>
      <c r="I461" s="63"/>
      <c r="J461" s="63"/>
      <c r="K461" s="63"/>
    </row>
    <row r="462" spans="1:11" ht="12.75">
      <c r="A462" s="63"/>
      <c r="B462" s="63"/>
      <c r="C462" s="63"/>
      <c r="D462" s="63"/>
      <c r="E462" s="63"/>
      <c r="F462" s="63"/>
      <c r="G462" s="63"/>
      <c r="H462" s="63"/>
      <c r="I462" s="63"/>
      <c r="J462" s="63"/>
      <c r="K462" s="63"/>
    </row>
    <row r="463" spans="1:11" ht="12.75">
      <c r="A463" s="63"/>
      <c r="B463" s="63"/>
      <c r="C463" s="63"/>
      <c r="D463" s="63"/>
      <c r="E463" s="63"/>
      <c r="F463" s="63"/>
      <c r="G463" s="63"/>
      <c r="H463" s="63"/>
      <c r="I463" s="63"/>
      <c r="J463" s="63"/>
      <c r="K463" s="63"/>
    </row>
    <row r="464" spans="1:11" ht="12.75">
      <c r="A464" s="63"/>
      <c r="B464" s="63"/>
      <c r="C464" s="63"/>
      <c r="D464" s="63"/>
      <c r="E464" s="63"/>
      <c r="F464" s="63"/>
      <c r="G464" s="63"/>
      <c r="H464" s="63"/>
      <c r="I464" s="63"/>
      <c r="J464" s="63"/>
      <c r="K464" s="63"/>
    </row>
    <row r="465" spans="1:11" ht="12.75">
      <c r="A465" s="63"/>
      <c r="B465" s="63"/>
      <c r="C465" s="63"/>
      <c r="D465" s="63"/>
      <c r="E465" s="63"/>
      <c r="F465" s="63"/>
      <c r="G465" s="63"/>
      <c r="H465" s="63"/>
      <c r="I465" s="63"/>
      <c r="J465" s="63"/>
      <c r="K465" s="63"/>
    </row>
    <row r="466" spans="1:11" ht="12.75">
      <c r="A466" s="63"/>
      <c r="B466" s="63"/>
      <c r="C466" s="63"/>
      <c r="D466" s="63"/>
      <c r="E466" s="63"/>
      <c r="F466" s="63"/>
      <c r="G466" s="63"/>
      <c r="H466" s="63"/>
      <c r="I466" s="63"/>
      <c r="J466" s="63"/>
      <c r="K466" s="63"/>
    </row>
    <row r="467" spans="1:11" ht="12.75">
      <c r="A467" s="63"/>
      <c r="B467" s="63"/>
      <c r="C467" s="63"/>
      <c r="D467" s="63"/>
      <c r="E467" s="63"/>
      <c r="F467" s="63"/>
      <c r="G467" s="63"/>
      <c r="H467" s="63"/>
      <c r="I467" s="63"/>
      <c r="J467" s="63"/>
      <c r="K467" s="63"/>
    </row>
    <row r="468" spans="1:11" ht="12.75">
      <c r="A468" s="63"/>
      <c r="B468" s="63"/>
      <c r="C468" s="63"/>
      <c r="D468" s="63"/>
      <c r="E468" s="63"/>
      <c r="F468" s="63"/>
      <c r="G468" s="63"/>
      <c r="H468" s="63"/>
      <c r="I468" s="63"/>
      <c r="J468" s="63"/>
      <c r="K468" s="63"/>
    </row>
    <row r="469" spans="1:11" ht="12.75">
      <c r="A469" s="63"/>
      <c r="B469" s="63"/>
      <c r="C469" s="63"/>
      <c r="D469" s="63"/>
      <c r="E469" s="63"/>
      <c r="F469" s="63"/>
      <c r="G469" s="63"/>
      <c r="H469" s="63"/>
      <c r="I469" s="63"/>
      <c r="J469" s="63"/>
      <c r="K469" s="63"/>
    </row>
    <row r="470" spans="1:11" ht="12.75">
      <c r="A470" s="63"/>
      <c r="B470" s="63"/>
      <c r="C470" s="63"/>
      <c r="D470" s="63"/>
      <c r="E470" s="63"/>
      <c r="F470" s="63"/>
      <c r="G470" s="63"/>
      <c r="H470" s="63"/>
      <c r="I470" s="63"/>
      <c r="J470" s="63"/>
      <c r="K470" s="63"/>
    </row>
    <row r="471" spans="1:11" ht="12.75">
      <c r="A471" s="63"/>
      <c r="B471" s="63"/>
      <c r="C471" s="63"/>
      <c r="D471" s="63"/>
      <c r="E471" s="63"/>
      <c r="F471" s="63"/>
      <c r="G471" s="63"/>
      <c r="H471" s="63"/>
      <c r="I471" s="63"/>
      <c r="J471" s="63"/>
      <c r="K471" s="63"/>
    </row>
    <row r="472" spans="1:11" ht="12.75">
      <c r="A472" s="63"/>
      <c r="B472" s="63"/>
      <c r="C472" s="63"/>
      <c r="D472" s="63"/>
      <c r="E472" s="63"/>
      <c r="F472" s="63"/>
      <c r="G472" s="63"/>
      <c r="H472" s="63"/>
      <c r="I472" s="63"/>
      <c r="J472" s="63"/>
      <c r="K472" s="63"/>
    </row>
    <row r="473" spans="1:11" ht="12.75">
      <c r="A473" s="63"/>
      <c r="B473" s="63"/>
      <c r="C473" s="63"/>
      <c r="D473" s="63"/>
      <c r="E473" s="63"/>
      <c r="F473" s="63"/>
      <c r="G473" s="63"/>
      <c r="H473" s="63"/>
      <c r="I473" s="63"/>
      <c r="J473" s="63"/>
      <c r="K473" s="63"/>
    </row>
    <row r="474" spans="1:11" ht="12.75">
      <c r="A474" s="63"/>
      <c r="B474" s="63"/>
      <c r="C474" s="63"/>
      <c r="D474" s="63"/>
      <c r="E474" s="63"/>
      <c r="F474" s="63"/>
      <c r="G474" s="63"/>
      <c r="H474" s="63"/>
      <c r="I474" s="63"/>
      <c r="J474" s="63"/>
      <c r="K474" s="63"/>
    </row>
    <row r="475" spans="1:11" ht="12.75">
      <c r="A475" s="63"/>
      <c r="B475" s="63"/>
      <c r="C475" s="63"/>
      <c r="D475" s="63"/>
      <c r="E475" s="63"/>
      <c r="F475" s="63"/>
      <c r="G475" s="63"/>
      <c r="H475" s="63"/>
      <c r="I475" s="63"/>
      <c r="J475" s="63"/>
      <c r="K475" s="63"/>
    </row>
    <row r="476" spans="1:11" ht="12.75">
      <c r="A476" s="63"/>
      <c r="B476" s="63"/>
      <c r="C476" s="63"/>
      <c r="D476" s="63"/>
      <c r="E476" s="63"/>
      <c r="F476" s="63"/>
      <c r="G476" s="63"/>
      <c r="H476" s="63"/>
      <c r="I476" s="63"/>
      <c r="J476" s="63"/>
      <c r="K476" s="63"/>
    </row>
    <row r="477" spans="1:11" ht="12.75">
      <c r="A477" s="63"/>
      <c r="B477" s="63"/>
      <c r="C477" s="63"/>
      <c r="D477" s="63"/>
      <c r="E477" s="63"/>
      <c r="F477" s="63"/>
      <c r="G477" s="63"/>
      <c r="H477" s="63"/>
      <c r="I477" s="63"/>
      <c r="J477" s="63"/>
      <c r="K477" s="63"/>
    </row>
    <row r="478" spans="1:11" ht="12.75">
      <c r="A478" s="63"/>
      <c r="B478" s="63"/>
      <c r="C478" s="63"/>
      <c r="D478" s="63"/>
      <c r="E478" s="63"/>
      <c r="F478" s="63"/>
      <c r="G478" s="63"/>
      <c r="H478" s="63"/>
      <c r="I478" s="63"/>
      <c r="J478" s="63"/>
      <c r="K478" s="63"/>
    </row>
    <row r="479" spans="1:11" ht="12.75">
      <c r="A479" s="63"/>
      <c r="B479" s="63"/>
      <c r="C479" s="63"/>
      <c r="D479" s="63"/>
      <c r="E479" s="63"/>
      <c r="F479" s="63"/>
      <c r="G479" s="63"/>
      <c r="H479" s="63"/>
      <c r="I479" s="63"/>
      <c r="J479" s="63"/>
      <c r="K479" s="63"/>
    </row>
    <row r="480" spans="1:11" ht="12.75">
      <c r="A480" s="63"/>
      <c r="B480" s="63"/>
      <c r="C480" s="63"/>
      <c r="D480" s="63"/>
      <c r="E480" s="63"/>
      <c r="F480" s="63"/>
      <c r="G480" s="63"/>
      <c r="H480" s="63"/>
      <c r="I480" s="63"/>
      <c r="J480" s="63"/>
      <c r="K480" s="63"/>
    </row>
    <row r="481" spans="1:11" ht="12.75">
      <c r="A481" s="63"/>
      <c r="B481" s="63"/>
      <c r="C481" s="63"/>
      <c r="D481" s="63"/>
      <c r="E481" s="63"/>
      <c r="F481" s="63"/>
      <c r="G481" s="63"/>
      <c r="H481" s="63"/>
      <c r="I481" s="63"/>
      <c r="J481" s="63"/>
      <c r="K481" s="63"/>
    </row>
    <row r="482" spans="1:11" ht="12.75">
      <c r="A482" s="63"/>
      <c r="B482" s="63"/>
      <c r="C482" s="63"/>
      <c r="D482" s="63"/>
      <c r="E482" s="63"/>
      <c r="F482" s="63"/>
      <c r="G482" s="63"/>
      <c r="H482" s="63"/>
      <c r="I482" s="63"/>
      <c r="J482" s="63"/>
      <c r="K482" s="63"/>
    </row>
    <row r="483" spans="1:11" ht="12.75">
      <c r="A483" s="63"/>
      <c r="B483" s="63"/>
      <c r="C483" s="63"/>
      <c r="D483" s="63"/>
      <c r="E483" s="63"/>
      <c r="F483" s="63"/>
      <c r="G483" s="63"/>
      <c r="H483" s="63"/>
      <c r="I483" s="63"/>
      <c r="J483" s="63"/>
      <c r="K483" s="63"/>
    </row>
    <row r="484" spans="1:11" ht="12.75">
      <c r="A484" s="63"/>
      <c r="B484" s="63"/>
      <c r="C484" s="63"/>
      <c r="D484" s="63"/>
      <c r="E484" s="63"/>
      <c r="F484" s="63"/>
      <c r="G484" s="63"/>
      <c r="H484" s="63"/>
      <c r="I484" s="63"/>
      <c r="J484" s="63"/>
      <c r="K484" s="63"/>
    </row>
    <row r="485" spans="1:11" ht="12.75">
      <c r="A485" s="63"/>
      <c r="B485" s="63"/>
      <c r="C485" s="63"/>
      <c r="D485" s="63"/>
      <c r="E485" s="63"/>
      <c r="F485" s="63"/>
      <c r="G485" s="63"/>
      <c r="H485" s="63"/>
      <c r="I485" s="63"/>
      <c r="J485" s="63"/>
      <c r="K485" s="63"/>
    </row>
    <row r="486" spans="1:11" ht="12.75">
      <c r="A486" s="63"/>
      <c r="B486" s="63"/>
      <c r="C486" s="63"/>
      <c r="D486" s="63"/>
      <c r="E486" s="63"/>
      <c r="F486" s="63"/>
      <c r="G486" s="63"/>
      <c r="H486" s="63"/>
      <c r="I486" s="63"/>
      <c r="J486" s="63"/>
      <c r="K486" s="63"/>
    </row>
    <row r="487" spans="1:11" ht="12.75">
      <c r="A487" s="63"/>
      <c r="B487" s="63"/>
      <c r="C487" s="63"/>
      <c r="D487" s="63"/>
      <c r="E487" s="63"/>
      <c r="F487" s="63"/>
      <c r="G487" s="63"/>
      <c r="H487" s="63"/>
      <c r="I487" s="63"/>
      <c r="J487" s="63"/>
      <c r="K487" s="63"/>
    </row>
    <row r="488" spans="1:11" ht="12.75">
      <c r="A488" s="63"/>
      <c r="B488" s="63"/>
      <c r="C488" s="63"/>
      <c r="D488" s="63"/>
      <c r="E488" s="63"/>
      <c r="F488" s="63"/>
      <c r="G488" s="63"/>
      <c r="H488" s="63"/>
      <c r="I488" s="63"/>
      <c r="J488" s="63"/>
      <c r="K488" s="63"/>
    </row>
    <row r="489" spans="1:11" ht="12.75">
      <c r="A489" s="63"/>
      <c r="B489" s="63"/>
      <c r="C489" s="63"/>
      <c r="D489" s="63"/>
      <c r="E489" s="63"/>
      <c r="F489" s="63"/>
      <c r="G489" s="63"/>
      <c r="H489" s="63"/>
      <c r="I489" s="63"/>
      <c r="J489" s="63"/>
      <c r="K489" s="63"/>
    </row>
    <row r="490" spans="1:11" ht="12.75">
      <c r="A490" s="63"/>
      <c r="B490" s="63"/>
      <c r="C490" s="63"/>
      <c r="D490" s="63"/>
      <c r="E490" s="63"/>
      <c r="F490" s="63"/>
      <c r="G490" s="63"/>
      <c r="H490" s="63"/>
      <c r="I490" s="63"/>
      <c r="J490" s="63"/>
      <c r="K490" s="63"/>
    </row>
    <row r="491" spans="1:11" ht="12.75">
      <c r="A491" s="63"/>
      <c r="B491" s="63"/>
      <c r="C491" s="63"/>
      <c r="D491" s="63"/>
      <c r="E491" s="63"/>
      <c r="F491" s="63"/>
      <c r="G491" s="63"/>
      <c r="H491" s="63"/>
      <c r="I491" s="63"/>
      <c r="J491" s="63"/>
      <c r="K491" s="63"/>
    </row>
    <row r="492" spans="1:11" ht="12.75">
      <c r="A492" s="63"/>
      <c r="B492" s="63"/>
      <c r="C492" s="63"/>
      <c r="D492" s="63"/>
      <c r="E492" s="63"/>
      <c r="F492" s="63"/>
      <c r="G492" s="63"/>
      <c r="H492" s="63"/>
      <c r="I492" s="63"/>
      <c r="J492" s="63"/>
      <c r="K492" s="63"/>
    </row>
    <row r="493" spans="1:11" ht="12.75">
      <c r="A493" s="63"/>
      <c r="B493" s="63"/>
      <c r="C493" s="63"/>
      <c r="D493" s="63"/>
      <c r="E493" s="63"/>
      <c r="F493" s="63"/>
      <c r="G493" s="63"/>
      <c r="H493" s="63"/>
      <c r="I493" s="63"/>
      <c r="J493" s="63"/>
      <c r="K493" s="63"/>
    </row>
    <row r="494" spans="1:11" ht="12.75">
      <c r="A494" s="63"/>
      <c r="B494" s="63"/>
      <c r="C494" s="63"/>
      <c r="D494" s="63"/>
      <c r="E494" s="63"/>
      <c r="F494" s="63"/>
      <c r="G494" s="63"/>
      <c r="H494" s="63"/>
      <c r="I494" s="63"/>
      <c r="J494" s="63"/>
      <c r="K494" s="63"/>
    </row>
    <row r="495" spans="1:11" ht="12.75">
      <c r="A495" s="63"/>
      <c r="B495" s="63"/>
      <c r="C495" s="63"/>
      <c r="D495" s="63"/>
      <c r="E495" s="63"/>
      <c r="F495" s="63"/>
      <c r="G495" s="63"/>
      <c r="H495" s="63"/>
      <c r="I495" s="63"/>
      <c r="J495" s="63"/>
      <c r="K495" s="63"/>
    </row>
    <row r="496" spans="1:11" ht="12.75">
      <c r="A496" s="63"/>
      <c r="B496" s="63"/>
      <c r="C496" s="63"/>
      <c r="D496" s="63"/>
      <c r="E496" s="63"/>
      <c r="F496" s="63"/>
      <c r="G496" s="63"/>
      <c r="H496" s="63"/>
      <c r="I496" s="63"/>
      <c r="J496" s="63"/>
      <c r="K496" s="63"/>
    </row>
    <row r="497" spans="1:11" ht="12.75">
      <c r="A497" s="63"/>
      <c r="B497" s="63"/>
      <c r="C497" s="63"/>
      <c r="D497" s="63"/>
      <c r="E497" s="63"/>
      <c r="F497" s="63"/>
      <c r="G497" s="63"/>
      <c r="H497" s="63"/>
      <c r="I497" s="63"/>
      <c r="J497" s="63"/>
      <c r="K497" s="63"/>
    </row>
    <row r="498" spans="1:11" ht="12.75">
      <c r="A498" s="63"/>
      <c r="B498" s="63"/>
      <c r="C498" s="63"/>
      <c r="D498" s="63"/>
      <c r="E498" s="63"/>
      <c r="F498" s="63"/>
      <c r="G498" s="63"/>
      <c r="H498" s="63"/>
      <c r="I498" s="63"/>
      <c r="J498" s="63"/>
      <c r="K498" s="63"/>
    </row>
    <row r="499" spans="1:11" ht="12.75">
      <c r="A499" s="63"/>
      <c r="B499" s="63"/>
      <c r="C499" s="63"/>
      <c r="D499" s="63"/>
      <c r="E499" s="63"/>
      <c r="F499" s="63"/>
      <c r="G499" s="63"/>
      <c r="H499" s="63"/>
      <c r="I499" s="63"/>
      <c r="J499" s="63"/>
      <c r="K499" s="63"/>
    </row>
    <row r="500" spans="1:11" ht="12.75">
      <c r="A500" s="63"/>
      <c r="B500" s="63"/>
      <c r="C500" s="63"/>
      <c r="D500" s="63"/>
      <c r="E500" s="63"/>
      <c r="F500" s="63"/>
      <c r="G500" s="63"/>
      <c r="H500" s="63"/>
      <c r="I500" s="63"/>
      <c r="J500" s="63"/>
      <c r="K500" s="63"/>
    </row>
    <row r="501" spans="1:11" ht="12.75">
      <c r="A501" s="63"/>
      <c r="B501" s="63"/>
      <c r="C501" s="63"/>
      <c r="D501" s="63"/>
      <c r="E501" s="63"/>
      <c r="F501" s="63"/>
      <c r="G501" s="63"/>
      <c r="H501" s="63"/>
      <c r="I501" s="63"/>
      <c r="J501" s="63"/>
      <c r="K501" s="63"/>
    </row>
    <row r="502" spans="1:11" ht="12.75">
      <c r="A502" s="63"/>
      <c r="B502" s="63"/>
      <c r="C502" s="63"/>
      <c r="D502" s="63"/>
      <c r="E502" s="63"/>
      <c r="F502" s="63"/>
      <c r="G502" s="63"/>
      <c r="H502" s="63"/>
      <c r="I502" s="63"/>
      <c r="J502" s="63"/>
      <c r="K502" s="63"/>
    </row>
    <row r="503" spans="1:11" ht="12.75">
      <c r="A503" s="63"/>
      <c r="B503" s="63"/>
      <c r="C503" s="63"/>
      <c r="D503" s="63"/>
      <c r="E503" s="63"/>
      <c r="F503" s="63"/>
      <c r="G503" s="63"/>
      <c r="H503" s="63"/>
      <c r="I503" s="63"/>
      <c r="J503" s="63"/>
      <c r="K503" s="63"/>
    </row>
    <row r="504" spans="1:11" ht="12.75">
      <c r="A504" s="63"/>
      <c r="B504" s="63"/>
      <c r="C504" s="63"/>
      <c r="D504" s="63"/>
      <c r="E504" s="63"/>
      <c r="F504" s="63"/>
      <c r="G504" s="63"/>
      <c r="H504" s="63"/>
      <c r="I504" s="63"/>
      <c r="J504" s="63"/>
      <c r="K504" s="63"/>
    </row>
    <row r="505" spans="1:11" ht="12.75">
      <c r="A505" s="63"/>
      <c r="B505" s="63"/>
      <c r="C505" s="63"/>
      <c r="D505" s="63"/>
      <c r="E505" s="63"/>
      <c r="F505" s="63"/>
      <c r="G505" s="63"/>
      <c r="H505" s="63"/>
      <c r="I505" s="63"/>
      <c r="J505" s="63"/>
      <c r="K505" s="63"/>
    </row>
    <row r="506" spans="1:11" ht="12.75">
      <c r="A506" s="63"/>
      <c r="B506" s="63"/>
      <c r="C506" s="63"/>
      <c r="D506" s="63"/>
      <c r="E506" s="63"/>
      <c r="F506" s="63"/>
      <c r="G506" s="63"/>
      <c r="H506" s="63"/>
      <c r="I506" s="63"/>
      <c r="J506" s="63"/>
      <c r="K506" s="63"/>
    </row>
    <row r="507" spans="1:11" ht="12.75">
      <c r="A507" s="63"/>
      <c r="B507" s="63"/>
      <c r="C507" s="63"/>
      <c r="D507" s="63"/>
      <c r="E507" s="63"/>
      <c r="F507" s="63"/>
      <c r="G507" s="63"/>
      <c r="H507" s="63"/>
      <c r="I507" s="63"/>
      <c r="J507" s="63"/>
      <c r="K507" s="63"/>
    </row>
    <row r="508" spans="1:11" ht="12.75">
      <c r="A508" s="63"/>
      <c r="B508" s="63"/>
      <c r="C508" s="63"/>
      <c r="D508" s="63"/>
      <c r="E508" s="63"/>
      <c r="F508" s="63"/>
      <c r="G508" s="63"/>
      <c r="H508" s="63"/>
      <c r="I508" s="63"/>
      <c r="J508" s="63"/>
      <c r="K508" s="63"/>
    </row>
    <row r="509" spans="1:11" ht="12.75">
      <c r="A509" s="63"/>
      <c r="B509" s="63"/>
      <c r="C509" s="63"/>
      <c r="D509" s="63"/>
      <c r="E509" s="63"/>
      <c r="F509" s="63"/>
      <c r="G509" s="63"/>
      <c r="H509" s="63"/>
      <c r="I509" s="63"/>
      <c r="J509" s="63"/>
      <c r="K509" s="63"/>
    </row>
    <row r="510" spans="1:11" ht="12.75">
      <c r="A510" s="63"/>
      <c r="B510" s="63"/>
      <c r="C510" s="63"/>
      <c r="D510" s="63"/>
      <c r="E510" s="63"/>
      <c r="F510" s="63"/>
      <c r="G510" s="63"/>
      <c r="H510" s="63"/>
      <c r="I510" s="63"/>
      <c r="J510" s="63"/>
      <c r="K510" s="63"/>
    </row>
    <row r="511" spans="1:11" ht="12.75">
      <c r="A511" s="63"/>
      <c r="B511" s="63"/>
      <c r="C511" s="63"/>
      <c r="D511" s="63"/>
      <c r="E511" s="63"/>
      <c r="F511" s="63"/>
      <c r="G511" s="63"/>
      <c r="H511" s="63"/>
      <c r="I511" s="63"/>
      <c r="J511" s="63"/>
      <c r="K511" s="63"/>
    </row>
    <row r="512" spans="1:11" ht="12.75">
      <c r="A512" s="63"/>
      <c r="B512" s="63"/>
      <c r="C512" s="63"/>
      <c r="D512" s="63"/>
      <c r="E512" s="63"/>
      <c r="F512" s="63"/>
      <c r="G512" s="63"/>
      <c r="H512" s="63"/>
      <c r="I512" s="63"/>
      <c r="J512" s="63"/>
      <c r="K512" s="63"/>
    </row>
    <row r="513" spans="1:11" ht="12.75">
      <c r="A513" s="63"/>
      <c r="B513" s="63"/>
      <c r="C513" s="63"/>
      <c r="D513" s="63"/>
      <c r="E513" s="63"/>
      <c r="F513" s="63"/>
      <c r="G513" s="63"/>
      <c r="H513" s="63"/>
      <c r="I513" s="63"/>
      <c r="J513" s="63"/>
      <c r="K513" s="63"/>
    </row>
    <row r="514" spans="1:11" ht="12.75">
      <c r="A514" s="63"/>
      <c r="B514" s="63"/>
      <c r="C514" s="63"/>
      <c r="D514" s="63"/>
      <c r="E514" s="63"/>
      <c r="F514" s="63"/>
      <c r="G514" s="63"/>
      <c r="H514" s="63"/>
      <c r="I514" s="63"/>
      <c r="J514" s="63"/>
      <c r="K514" s="63"/>
    </row>
    <row r="515" spans="1:11" ht="12.75">
      <c r="A515" s="63"/>
      <c r="B515" s="63"/>
      <c r="C515" s="63"/>
      <c r="D515" s="63"/>
      <c r="E515" s="63"/>
      <c r="F515" s="63"/>
      <c r="G515" s="63"/>
      <c r="H515" s="63"/>
      <c r="I515" s="63"/>
      <c r="J515" s="63"/>
      <c r="K515" s="63"/>
    </row>
    <row r="516" spans="1:11" ht="12.75">
      <c r="A516" s="63"/>
      <c r="B516" s="63"/>
      <c r="C516" s="63"/>
      <c r="D516" s="63"/>
      <c r="E516" s="63"/>
      <c r="F516" s="63"/>
      <c r="G516" s="63"/>
      <c r="H516" s="63"/>
      <c r="I516" s="63"/>
      <c r="J516" s="63"/>
      <c r="K516" s="63"/>
    </row>
    <row r="517" spans="1:11" ht="12.75">
      <c r="A517" s="63"/>
      <c r="B517" s="63"/>
      <c r="C517" s="63"/>
      <c r="D517" s="63"/>
      <c r="E517" s="63"/>
      <c r="F517" s="63"/>
      <c r="G517" s="63"/>
      <c r="H517" s="63"/>
      <c r="I517" s="63"/>
      <c r="J517" s="63"/>
      <c r="K517" s="63"/>
    </row>
    <row r="518" spans="1:11" ht="12.75">
      <c r="A518" s="63"/>
      <c r="B518" s="63"/>
      <c r="C518" s="63"/>
      <c r="D518" s="63"/>
      <c r="E518" s="63"/>
      <c r="F518" s="63"/>
      <c r="G518" s="63"/>
      <c r="H518" s="63"/>
      <c r="I518" s="63"/>
      <c r="J518" s="63"/>
      <c r="K518" s="63"/>
    </row>
    <row r="519" spans="1:11" ht="12.75">
      <c r="A519" s="63"/>
      <c r="B519" s="63"/>
      <c r="C519" s="63"/>
      <c r="D519" s="63"/>
      <c r="E519" s="63"/>
      <c r="F519" s="63"/>
      <c r="G519" s="63"/>
      <c r="H519" s="63"/>
      <c r="I519" s="63"/>
      <c r="J519" s="63"/>
      <c r="K519" s="63"/>
    </row>
    <row r="520" spans="1:11" ht="12.75">
      <c r="A520" s="63"/>
      <c r="B520" s="63"/>
      <c r="C520" s="63"/>
      <c r="D520" s="63"/>
      <c r="E520" s="63"/>
      <c r="F520" s="63"/>
      <c r="G520" s="63"/>
      <c r="H520" s="63"/>
      <c r="I520" s="63"/>
      <c r="J520" s="63"/>
      <c r="K520" s="63"/>
    </row>
    <row r="521" spans="1:11" ht="12.75">
      <c r="A521" s="63"/>
      <c r="B521" s="63"/>
      <c r="C521" s="63"/>
      <c r="D521" s="63"/>
      <c r="E521" s="63"/>
      <c r="F521" s="63"/>
      <c r="G521" s="63"/>
      <c r="H521" s="63"/>
      <c r="I521" s="63"/>
      <c r="J521" s="63"/>
      <c r="K521" s="63"/>
    </row>
    <row r="522" spans="1:11" ht="12.75">
      <c r="A522" s="63"/>
      <c r="B522" s="63"/>
      <c r="C522" s="63"/>
      <c r="D522" s="63"/>
      <c r="E522" s="63"/>
      <c r="F522" s="63"/>
      <c r="G522" s="63"/>
      <c r="H522" s="63"/>
      <c r="I522" s="63"/>
      <c r="J522" s="63"/>
      <c r="K522" s="63"/>
    </row>
    <row r="523" spans="1:11" ht="12.75">
      <c r="A523" s="63"/>
      <c r="B523" s="63"/>
      <c r="C523" s="63"/>
      <c r="D523" s="63"/>
      <c r="E523" s="63"/>
      <c r="F523" s="63"/>
      <c r="G523" s="63"/>
      <c r="H523" s="63"/>
      <c r="I523" s="63"/>
      <c r="J523" s="63"/>
      <c r="K523" s="63"/>
    </row>
    <row r="524" spans="1:11" ht="12.75">
      <c r="A524" s="63"/>
      <c r="B524" s="63"/>
      <c r="C524" s="63"/>
      <c r="D524" s="63"/>
      <c r="E524" s="63"/>
      <c r="F524" s="63"/>
      <c r="G524" s="63"/>
      <c r="H524" s="63"/>
      <c r="I524" s="63"/>
      <c r="J524" s="63"/>
      <c r="K524" s="63"/>
    </row>
    <row r="525" spans="1:11" ht="12.75">
      <c r="A525" s="63"/>
      <c r="B525" s="63"/>
      <c r="C525" s="63"/>
      <c r="D525" s="63"/>
      <c r="E525" s="63"/>
      <c r="F525" s="63"/>
      <c r="G525" s="63"/>
      <c r="H525" s="63"/>
      <c r="I525" s="63"/>
      <c r="J525" s="63"/>
      <c r="K525" s="63"/>
    </row>
    <row r="526" spans="1:11" ht="12.75">
      <c r="A526" s="63"/>
      <c r="B526" s="63"/>
      <c r="C526" s="63"/>
      <c r="D526" s="63"/>
      <c r="E526" s="63"/>
      <c r="F526" s="63"/>
      <c r="G526" s="63"/>
      <c r="H526" s="63"/>
      <c r="I526" s="63"/>
      <c r="J526" s="63"/>
      <c r="K526" s="63"/>
    </row>
    <row r="527" spans="1:11" ht="12.75">
      <c r="A527" s="63"/>
      <c r="B527" s="63"/>
      <c r="C527" s="63"/>
      <c r="D527" s="63"/>
      <c r="E527" s="63"/>
      <c r="F527" s="63"/>
      <c r="G527" s="63"/>
      <c r="H527" s="63"/>
      <c r="I527" s="63"/>
      <c r="J527" s="63"/>
      <c r="K527" s="63"/>
    </row>
    <row r="528" spans="1:11" ht="12.75">
      <c r="A528" s="63"/>
      <c r="B528" s="63"/>
      <c r="C528" s="63"/>
      <c r="D528" s="63"/>
      <c r="E528" s="63"/>
      <c r="F528" s="63"/>
      <c r="G528" s="63"/>
      <c r="H528" s="63"/>
      <c r="I528" s="63"/>
      <c r="J528" s="63"/>
      <c r="K528" s="63"/>
    </row>
    <row r="529" spans="1:11" ht="12.75">
      <c r="A529" s="63"/>
      <c r="B529" s="63"/>
      <c r="C529" s="63"/>
      <c r="D529" s="63"/>
      <c r="E529" s="63"/>
      <c r="F529" s="63"/>
      <c r="G529" s="63"/>
      <c r="H529" s="63"/>
      <c r="I529" s="63"/>
      <c r="J529" s="63"/>
      <c r="K529" s="63"/>
    </row>
    <row r="530" spans="1:11" ht="12.75">
      <c r="A530" s="63"/>
      <c r="B530" s="63"/>
      <c r="C530" s="63"/>
      <c r="D530" s="63"/>
      <c r="E530" s="63"/>
      <c r="F530" s="63"/>
      <c r="G530" s="63"/>
      <c r="H530" s="63"/>
      <c r="I530" s="63"/>
      <c r="J530" s="63"/>
      <c r="K530" s="63"/>
    </row>
    <row r="531" spans="1:11" ht="12.75">
      <c r="A531" s="63"/>
      <c r="B531" s="63"/>
      <c r="C531" s="63"/>
      <c r="D531" s="63"/>
      <c r="E531" s="63"/>
      <c r="F531" s="63"/>
      <c r="G531" s="63"/>
      <c r="H531" s="63"/>
      <c r="I531" s="63"/>
      <c r="J531" s="63"/>
      <c r="K531" s="63"/>
    </row>
    <row r="532" spans="1:11" ht="12.75">
      <c r="A532" s="63"/>
      <c r="B532" s="63"/>
      <c r="C532" s="63"/>
      <c r="D532" s="63"/>
      <c r="E532" s="63"/>
      <c r="F532" s="63"/>
      <c r="G532" s="63"/>
      <c r="H532" s="63"/>
      <c r="I532" s="63"/>
      <c r="J532" s="63"/>
      <c r="K532" s="63"/>
    </row>
    <row r="533" spans="1:11" ht="12.75">
      <c r="A533" s="63"/>
      <c r="B533" s="63"/>
      <c r="C533" s="63"/>
      <c r="D533" s="63"/>
      <c r="E533" s="63"/>
      <c r="F533" s="63"/>
      <c r="G533" s="63"/>
      <c r="H533" s="63"/>
      <c r="I533" s="63"/>
      <c r="J533" s="63"/>
      <c r="K533" s="63"/>
    </row>
    <row r="534" spans="1:11" ht="12.75">
      <c r="A534" s="63"/>
      <c r="B534" s="63"/>
      <c r="C534" s="63"/>
      <c r="D534" s="63"/>
      <c r="E534" s="63"/>
      <c r="F534" s="63"/>
      <c r="G534" s="63"/>
      <c r="H534" s="63"/>
      <c r="I534" s="63"/>
      <c r="J534" s="63"/>
      <c r="K534" s="63"/>
    </row>
    <row r="535" spans="1:11" ht="12.75">
      <c r="A535" s="63"/>
      <c r="B535" s="63"/>
      <c r="C535" s="63"/>
      <c r="D535" s="63"/>
      <c r="E535" s="63"/>
      <c r="F535" s="63"/>
      <c r="G535" s="63"/>
      <c r="H535" s="63"/>
      <c r="I535" s="63"/>
      <c r="J535" s="63"/>
      <c r="K535" s="63"/>
    </row>
    <row r="536" spans="1:11" ht="12.75">
      <c r="A536" s="63"/>
      <c r="B536" s="63"/>
      <c r="C536" s="63"/>
      <c r="D536" s="63"/>
      <c r="E536" s="63"/>
      <c r="F536" s="63"/>
      <c r="G536" s="63"/>
      <c r="H536" s="63"/>
      <c r="I536" s="63"/>
      <c r="J536" s="63"/>
      <c r="K536" s="63"/>
    </row>
    <row r="537" spans="1:11" ht="12.75">
      <c r="A537" s="63"/>
      <c r="B537" s="63"/>
      <c r="C537" s="63"/>
      <c r="D537" s="63"/>
      <c r="E537" s="63"/>
      <c r="F537" s="63"/>
      <c r="G537" s="63"/>
      <c r="H537" s="63"/>
      <c r="I537" s="63"/>
      <c r="J537" s="63"/>
      <c r="K537" s="63"/>
    </row>
    <row r="538" spans="1:11" ht="12.75">
      <c r="A538" s="63"/>
      <c r="B538" s="63"/>
      <c r="C538" s="63"/>
      <c r="D538" s="63"/>
      <c r="E538" s="63"/>
      <c r="F538" s="63"/>
      <c r="G538" s="63"/>
      <c r="H538" s="63"/>
      <c r="I538" s="63"/>
      <c r="J538" s="63"/>
      <c r="K538" s="63"/>
    </row>
    <row r="539" spans="1:11" ht="12.75">
      <c r="A539" s="63"/>
      <c r="B539" s="63"/>
      <c r="C539" s="63"/>
      <c r="D539" s="63"/>
      <c r="E539" s="63"/>
      <c r="F539" s="63"/>
      <c r="G539" s="63"/>
      <c r="H539" s="63"/>
      <c r="I539" s="63"/>
      <c r="J539" s="63"/>
      <c r="K539" s="63"/>
    </row>
    <row r="540" spans="1:11" ht="12.75">
      <c r="A540" s="63"/>
      <c r="B540" s="63"/>
      <c r="C540" s="63"/>
      <c r="D540" s="63"/>
      <c r="E540" s="63"/>
      <c r="F540" s="63"/>
      <c r="G540" s="63"/>
      <c r="H540" s="63"/>
      <c r="I540" s="63"/>
      <c r="J540" s="63"/>
      <c r="K540" s="63"/>
    </row>
    <row r="541" spans="1:11" ht="12.75">
      <c r="A541" s="63"/>
      <c r="B541" s="63"/>
      <c r="C541" s="63"/>
      <c r="D541" s="63"/>
      <c r="E541" s="63"/>
      <c r="F541" s="63"/>
      <c r="G541" s="63"/>
      <c r="H541" s="63"/>
      <c r="I541" s="63"/>
      <c r="J541" s="63"/>
      <c r="K541" s="63"/>
    </row>
    <row r="542" spans="1:11" ht="12.75">
      <c r="A542" s="63"/>
      <c r="B542" s="63"/>
      <c r="C542" s="63"/>
      <c r="D542" s="63"/>
      <c r="E542" s="63"/>
      <c r="F542" s="63"/>
      <c r="G542" s="63"/>
      <c r="H542" s="63"/>
      <c r="I542" s="63"/>
      <c r="J542" s="63"/>
      <c r="K542" s="63"/>
    </row>
    <row r="543" spans="1:11" ht="12.75">
      <c r="A543" s="63"/>
      <c r="B543" s="63"/>
      <c r="C543" s="63"/>
      <c r="D543" s="63"/>
      <c r="E543" s="63"/>
      <c r="F543" s="63"/>
      <c r="G543" s="63"/>
      <c r="H543" s="63"/>
      <c r="I543" s="63"/>
      <c r="J543" s="63"/>
      <c r="K543" s="63"/>
    </row>
    <row r="544" spans="1:11" ht="12.75">
      <c r="A544" s="63"/>
      <c r="B544" s="63"/>
      <c r="C544" s="63"/>
      <c r="D544" s="63"/>
      <c r="E544" s="63"/>
      <c r="F544" s="63"/>
      <c r="G544" s="63"/>
      <c r="H544" s="63"/>
      <c r="I544" s="63"/>
      <c r="J544" s="63"/>
      <c r="K544" s="63"/>
    </row>
    <row r="545" spans="1:11" ht="12.75">
      <c r="A545" s="63"/>
      <c r="B545" s="63"/>
      <c r="C545" s="63"/>
      <c r="D545" s="63"/>
      <c r="E545" s="63"/>
      <c r="F545" s="63"/>
      <c r="G545" s="63"/>
      <c r="H545" s="63"/>
      <c r="I545" s="63"/>
      <c r="J545" s="63"/>
      <c r="K545" s="63"/>
    </row>
    <row r="546" spans="1:11" ht="12.75">
      <c r="A546" s="63"/>
      <c r="B546" s="63"/>
      <c r="C546" s="63"/>
      <c r="D546" s="63"/>
      <c r="E546" s="63"/>
      <c r="F546" s="63"/>
      <c r="G546" s="63"/>
      <c r="H546" s="63"/>
      <c r="I546" s="63"/>
      <c r="J546" s="63"/>
      <c r="K546" s="63"/>
    </row>
    <row r="547" spans="1:11" ht="12.75">
      <c r="A547" s="63"/>
      <c r="B547" s="63"/>
      <c r="C547" s="63"/>
      <c r="D547" s="63"/>
      <c r="E547" s="63"/>
      <c r="F547" s="63"/>
      <c r="G547" s="63"/>
      <c r="H547" s="63"/>
      <c r="I547" s="63"/>
      <c r="J547" s="63"/>
      <c r="K547" s="63"/>
    </row>
    <row r="548" spans="1:11" ht="12.75">
      <c r="A548" s="63"/>
      <c r="B548" s="63"/>
      <c r="C548" s="63"/>
      <c r="D548" s="63"/>
      <c r="E548" s="63"/>
      <c r="F548" s="63"/>
      <c r="G548" s="63"/>
      <c r="H548" s="63"/>
      <c r="I548" s="63"/>
      <c r="J548" s="63"/>
      <c r="K548" s="63"/>
    </row>
    <row r="549" spans="1:11" ht="12.75">
      <c r="A549" s="63"/>
      <c r="B549" s="63"/>
      <c r="C549" s="63"/>
      <c r="D549" s="63"/>
      <c r="E549" s="63"/>
      <c r="F549" s="63"/>
      <c r="G549" s="63"/>
      <c r="H549" s="63"/>
      <c r="I549" s="63"/>
      <c r="J549" s="63"/>
      <c r="K549" s="63"/>
    </row>
    <row r="550" spans="1:11" ht="12.75">
      <c r="A550" s="63"/>
      <c r="B550" s="63"/>
      <c r="C550" s="63"/>
      <c r="D550" s="63"/>
      <c r="E550" s="63"/>
      <c r="F550" s="63"/>
      <c r="G550" s="63"/>
      <c r="H550" s="63"/>
      <c r="I550" s="63"/>
      <c r="J550" s="63"/>
      <c r="K550" s="63"/>
    </row>
    <row r="551" spans="1:11" ht="12.75">
      <c r="A551" s="63"/>
      <c r="B551" s="63"/>
      <c r="C551" s="63"/>
      <c r="D551" s="63"/>
      <c r="E551" s="63"/>
      <c r="F551" s="63"/>
      <c r="G551" s="63"/>
      <c r="H551" s="63"/>
      <c r="I551" s="63"/>
      <c r="J551" s="63"/>
      <c r="K551" s="63"/>
    </row>
    <row r="552" spans="1:11" ht="12.75">
      <c r="A552" s="63"/>
      <c r="B552" s="63"/>
      <c r="C552" s="63"/>
      <c r="D552" s="63"/>
      <c r="E552" s="63"/>
      <c r="F552" s="63"/>
      <c r="G552" s="63"/>
      <c r="H552" s="63"/>
      <c r="I552" s="63"/>
      <c r="J552" s="63"/>
      <c r="K552" s="63"/>
    </row>
    <row r="553" spans="1:11" ht="12.75">
      <c r="A553" s="63"/>
      <c r="B553" s="63"/>
      <c r="C553" s="63"/>
      <c r="D553" s="63"/>
      <c r="E553" s="63"/>
      <c r="F553" s="63"/>
      <c r="G553" s="63"/>
      <c r="H553" s="63"/>
      <c r="I553" s="63"/>
      <c r="J553" s="63"/>
      <c r="K553" s="63"/>
    </row>
    <row r="554" spans="1:11" ht="12.75">
      <c r="A554" s="63"/>
      <c r="B554" s="63"/>
      <c r="C554" s="63"/>
      <c r="D554" s="63"/>
      <c r="E554" s="63"/>
      <c r="F554" s="63"/>
      <c r="G554" s="63"/>
      <c r="H554" s="63"/>
      <c r="I554" s="63"/>
      <c r="J554" s="63"/>
      <c r="K554" s="63"/>
    </row>
    <row r="555" spans="1:11" ht="12.75">
      <c r="A555" s="63"/>
      <c r="B555" s="63"/>
      <c r="C555" s="63"/>
      <c r="D555" s="63"/>
      <c r="E555" s="63"/>
      <c r="F555" s="63"/>
      <c r="G555" s="63"/>
      <c r="H555" s="63"/>
      <c r="I555" s="63"/>
      <c r="J555" s="63"/>
      <c r="K555" s="63"/>
    </row>
    <row r="556" spans="1:11" ht="12.75">
      <c r="A556" s="63"/>
      <c r="B556" s="63"/>
      <c r="C556" s="63"/>
      <c r="D556" s="63"/>
      <c r="E556" s="63"/>
      <c r="F556" s="63"/>
      <c r="G556" s="63"/>
      <c r="H556" s="63"/>
      <c r="I556" s="63"/>
      <c r="J556" s="63"/>
      <c r="K556" s="63"/>
    </row>
    <row r="557" spans="1:11" ht="12.75">
      <c r="A557" s="63"/>
      <c r="B557" s="63"/>
      <c r="C557" s="63"/>
      <c r="D557" s="63"/>
      <c r="E557" s="63"/>
      <c r="F557" s="63"/>
      <c r="G557" s="63"/>
      <c r="H557" s="63"/>
      <c r="I557" s="63"/>
      <c r="J557" s="63"/>
      <c r="K557" s="63"/>
    </row>
    <row r="558" spans="1:11" ht="12.75">
      <c r="A558" s="63"/>
      <c r="B558" s="63"/>
      <c r="C558" s="63"/>
      <c r="D558" s="63"/>
      <c r="E558" s="63"/>
      <c r="F558" s="63"/>
      <c r="G558" s="63"/>
      <c r="H558" s="63"/>
      <c r="I558" s="63"/>
      <c r="J558" s="63"/>
      <c r="K558" s="63"/>
    </row>
    <row r="559" spans="1:11" ht="12.75">
      <c r="A559" s="63"/>
      <c r="B559" s="63"/>
      <c r="C559" s="63"/>
      <c r="D559" s="63"/>
      <c r="E559" s="63"/>
      <c r="F559" s="63"/>
      <c r="G559" s="63"/>
      <c r="H559" s="63"/>
      <c r="I559" s="63"/>
      <c r="J559" s="63"/>
      <c r="K559" s="63"/>
    </row>
    <row r="560" spans="1:11" ht="12.75">
      <c r="A560" s="63"/>
      <c r="B560" s="63"/>
      <c r="C560" s="63"/>
      <c r="D560" s="63"/>
      <c r="E560" s="63"/>
      <c r="F560" s="63"/>
      <c r="G560" s="63"/>
      <c r="H560" s="63"/>
      <c r="I560" s="63"/>
      <c r="J560" s="63"/>
      <c r="K560" s="63"/>
    </row>
    <row r="561" spans="1:11" ht="12.75">
      <c r="A561" s="63"/>
      <c r="B561" s="63"/>
      <c r="C561" s="63"/>
      <c r="D561" s="63"/>
      <c r="E561" s="63"/>
      <c r="F561" s="63"/>
      <c r="G561" s="63"/>
      <c r="H561" s="63"/>
      <c r="I561" s="63"/>
      <c r="J561" s="63"/>
      <c r="K561" s="63"/>
    </row>
    <row r="562" spans="1:11" ht="12.75">
      <c r="A562" s="63"/>
      <c r="B562" s="63"/>
      <c r="C562" s="63"/>
      <c r="D562" s="63"/>
      <c r="E562" s="63"/>
      <c r="F562" s="63"/>
      <c r="G562" s="63"/>
      <c r="H562" s="63"/>
      <c r="I562" s="63"/>
      <c r="J562" s="63"/>
      <c r="K562" s="63"/>
    </row>
    <row r="563" spans="1:11" ht="12.75">
      <c r="A563" s="63"/>
      <c r="B563" s="63"/>
      <c r="C563" s="63"/>
      <c r="D563" s="63"/>
      <c r="E563" s="63"/>
      <c r="F563" s="63"/>
      <c r="G563" s="63"/>
      <c r="H563" s="63"/>
      <c r="I563" s="63"/>
      <c r="J563" s="63"/>
      <c r="K563" s="63"/>
    </row>
    <row r="564" spans="1:11" ht="12.75">
      <c r="A564" s="63"/>
      <c r="B564" s="63"/>
      <c r="C564" s="63"/>
      <c r="D564" s="63"/>
      <c r="E564" s="63"/>
      <c r="F564" s="63"/>
      <c r="G564" s="63"/>
      <c r="H564" s="63"/>
      <c r="I564" s="63"/>
      <c r="J564" s="63"/>
      <c r="K564" s="63"/>
    </row>
    <row r="565" spans="1:11" ht="12.75">
      <c r="A565" s="63"/>
      <c r="B565" s="63"/>
      <c r="C565" s="63"/>
      <c r="D565" s="63"/>
      <c r="E565" s="63"/>
      <c r="F565" s="63"/>
      <c r="G565" s="63"/>
      <c r="H565" s="63"/>
      <c r="I565" s="63"/>
      <c r="J565" s="63"/>
      <c r="K565" s="63"/>
    </row>
    <row r="566" spans="1:11" ht="12.75">
      <c r="A566" s="63"/>
      <c r="B566" s="63"/>
      <c r="C566" s="63"/>
      <c r="D566" s="63"/>
      <c r="E566" s="63"/>
      <c r="F566" s="63"/>
      <c r="G566" s="63"/>
      <c r="H566" s="63"/>
      <c r="I566" s="63"/>
      <c r="J566" s="63"/>
      <c r="K566" s="63"/>
    </row>
    <row r="567" spans="1:11" ht="12.75">
      <c r="A567" s="63"/>
      <c r="B567" s="63"/>
      <c r="C567" s="63"/>
      <c r="D567" s="63"/>
      <c r="E567" s="63"/>
      <c r="F567" s="63"/>
      <c r="G567" s="63"/>
      <c r="H567" s="63"/>
      <c r="I567" s="63"/>
      <c r="J567" s="63"/>
      <c r="K567" s="63"/>
    </row>
    <row r="568" spans="1:11" ht="12.75">
      <c r="A568" s="63"/>
      <c r="B568" s="63"/>
      <c r="C568" s="63"/>
      <c r="D568" s="63"/>
      <c r="E568" s="63"/>
      <c r="F568" s="63"/>
      <c r="G568" s="63"/>
      <c r="H568" s="63"/>
      <c r="I568" s="63"/>
      <c r="J568" s="63"/>
      <c r="K568" s="63"/>
    </row>
    <row r="569" spans="1:11" ht="12.75">
      <c r="A569" s="63"/>
      <c r="B569" s="63"/>
      <c r="C569" s="63"/>
      <c r="D569" s="63"/>
      <c r="E569" s="63"/>
      <c r="F569" s="63"/>
      <c r="G569" s="63"/>
      <c r="H569" s="63"/>
      <c r="I569" s="63"/>
      <c r="J569" s="63"/>
      <c r="K569" s="63"/>
    </row>
    <row r="570" spans="1:11" ht="12.75">
      <c r="A570" s="63"/>
      <c r="B570" s="63"/>
      <c r="C570" s="63"/>
      <c r="D570" s="63"/>
      <c r="E570" s="63"/>
      <c r="F570" s="63"/>
      <c r="G570" s="63"/>
      <c r="H570" s="63"/>
      <c r="I570" s="63"/>
      <c r="J570" s="63"/>
      <c r="K570" s="63"/>
    </row>
    <row r="571" spans="1:11" ht="12.75">
      <c r="A571" s="63"/>
      <c r="B571" s="63"/>
      <c r="C571" s="63"/>
      <c r="D571" s="63"/>
      <c r="E571" s="63"/>
      <c r="F571" s="63"/>
      <c r="G571" s="63"/>
      <c r="H571" s="63"/>
      <c r="I571" s="63"/>
      <c r="J571" s="63"/>
      <c r="K571" s="63"/>
    </row>
    <row r="572" spans="1:11" ht="12.75">
      <c r="A572" s="63"/>
      <c r="B572" s="63"/>
      <c r="C572" s="63"/>
      <c r="D572" s="63"/>
      <c r="E572" s="63"/>
      <c r="F572" s="63"/>
      <c r="G572" s="63"/>
      <c r="H572" s="63"/>
      <c r="I572" s="63"/>
      <c r="J572" s="63"/>
      <c r="K572" s="63"/>
    </row>
    <row r="573" spans="1:11" ht="12.75">
      <c r="A573" s="63"/>
      <c r="B573" s="63"/>
      <c r="C573" s="63"/>
      <c r="D573" s="63"/>
      <c r="E573" s="63"/>
      <c r="F573" s="63"/>
      <c r="G573" s="63"/>
      <c r="H573" s="63"/>
      <c r="I573" s="63"/>
      <c r="J573" s="63"/>
      <c r="K573" s="63"/>
    </row>
    <row r="574" spans="1:11" ht="12.75">
      <c r="A574" s="63"/>
      <c r="B574" s="63"/>
      <c r="C574" s="63"/>
      <c r="D574" s="63"/>
      <c r="E574" s="63"/>
      <c r="F574" s="63"/>
      <c r="G574" s="63"/>
      <c r="H574" s="63"/>
      <c r="I574" s="63"/>
      <c r="J574" s="63"/>
      <c r="K574" s="63"/>
    </row>
    <row r="575" spans="1:11" ht="12.75">
      <c r="A575" s="63"/>
      <c r="B575" s="63"/>
      <c r="C575" s="63"/>
      <c r="D575" s="63"/>
      <c r="E575" s="63"/>
      <c r="F575" s="63"/>
      <c r="G575" s="63"/>
      <c r="H575" s="63"/>
      <c r="I575" s="63"/>
      <c r="J575" s="63"/>
      <c r="K575" s="63"/>
    </row>
    <row r="576" spans="1:11" ht="12.75">
      <c r="A576" s="63"/>
      <c r="B576" s="63"/>
      <c r="C576" s="63"/>
      <c r="D576" s="63"/>
      <c r="E576" s="63"/>
      <c r="F576" s="63"/>
      <c r="G576" s="63"/>
      <c r="H576" s="63"/>
      <c r="I576" s="63"/>
      <c r="J576" s="63"/>
      <c r="K576" s="63"/>
    </row>
    <row r="577" spans="1:11" ht="12.75">
      <c r="A577" s="63"/>
      <c r="B577" s="63"/>
      <c r="C577" s="63"/>
      <c r="D577" s="63"/>
      <c r="E577" s="63"/>
      <c r="F577" s="63"/>
      <c r="G577" s="63"/>
      <c r="H577" s="63"/>
      <c r="I577" s="63"/>
      <c r="J577" s="63"/>
      <c r="K577" s="63"/>
    </row>
    <row r="578" spans="1:11" ht="12.75">
      <c r="A578" s="63"/>
      <c r="B578" s="63"/>
      <c r="C578" s="63"/>
      <c r="D578" s="63"/>
      <c r="E578" s="63"/>
      <c r="F578" s="63"/>
      <c r="G578" s="63"/>
      <c r="H578" s="63"/>
      <c r="I578" s="63"/>
      <c r="J578" s="63"/>
      <c r="K578" s="63"/>
    </row>
    <row r="579" spans="1:11" ht="12.75">
      <c r="A579" s="63"/>
      <c r="B579" s="63"/>
      <c r="C579" s="63"/>
      <c r="D579" s="63"/>
      <c r="E579" s="63"/>
      <c r="F579" s="63"/>
      <c r="G579" s="63"/>
      <c r="H579" s="63"/>
      <c r="I579" s="63"/>
      <c r="J579" s="63"/>
      <c r="K579" s="63"/>
    </row>
    <row r="580" spans="1:11" ht="12.75">
      <c r="A580" s="63"/>
      <c r="B580" s="63"/>
      <c r="C580" s="63"/>
      <c r="D580" s="63"/>
      <c r="E580" s="63"/>
      <c r="F580" s="63"/>
      <c r="G580" s="63"/>
      <c r="H580" s="63"/>
      <c r="I580" s="63"/>
      <c r="J580" s="63"/>
      <c r="K580" s="63"/>
    </row>
    <row r="581" spans="1:11" ht="12.75">
      <c r="A581" s="63"/>
      <c r="B581" s="63"/>
      <c r="C581" s="63"/>
      <c r="D581" s="63"/>
      <c r="E581" s="63"/>
      <c r="F581" s="63"/>
      <c r="G581" s="63"/>
      <c r="H581" s="63"/>
      <c r="I581" s="63"/>
      <c r="J581" s="63"/>
      <c r="K581" s="63"/>
    </row>
    <row r="582" spans="1:11" ht="12.75">
      <c r="A582" s="63"/>
      <c r="B582" s="63"/>
      <c r="C582" s="63"/>
      <c r="D582" s="63"/>
      <c r="E582" s="63"/>
      <c r="F582" s="63"/>
      <c r="G582" s="63"/>
      <c r="H582" s="63"/>
      <c r="I582" s="63"/>
      <c r="J582" s="63"/>
      <c r="K582" s="63"/>
    </row>
    <row r="583" spans="1:11" ht="12.75">
      <c r="A583" s="63"/>
      <c r="B583" s="63"/>
      <c r="C583" s="63"/>
      <c r="D583" s="63"/>
      <c r="E583" s="63"/>
      <c r="F583" s="63"/>
      <c r="G583" s="63"/>
      <c r="H583" s="63"/>
      <c r="I583" s="63"/>
      <c r="J583" s="63"/>
      <c r="K583" s="63"/>
    </row>
    <row r="584" spans="1:11" ht="12.75">
      <c r="A584" s="63"/>
      <c r="B584" s="63"/>
      <c r="C584" s="63"/>
      <c r="D584" s="63"/>
      <c r="E584" s="63"/>
      <c r="F584" s="63"/>
      <c r="G584" s="63"/>
      <c r="H584" s="63"/>
      <c r="I584" s="63"/>
      <c r="J584" s="63"/>
      <c r="K584" s="63"/>
    </row>
    <row r="585" spans="1:11" ht="12.75">
      <c r="A585" s="63"/>
      <c r="B585" s="63"/>
      <c r="C585" s="63"/>
      <c r="D585" s="63"/>
      <c r="E585" s="63"/>
      <c r="F585" s="63"/>
      <c r="G585" s="63"/>
      <c r="H585" s="63"/>
      <c r="I585" s="63"/>
      <c r="J585" s="63"/>
      <c r="K585" s="63"/>
    </row>
    <row r="586" spans="1:11" ht="12.75">
      <c r="A586" s="63"/>
      <c r="B586" s="63"/>
      <c r="C586" s="63"/>
      <c r="D586" s="63"/>
      <c r="E586" s="63"/>
      <c r="F586" s="63"/>
      <c r="G586" s="63"/>
      <c r="H586" s="63"/>
      <c r="I586" s="63"/>
      <c r="J586" s="63"/>
      <c r="K586" s="63"/>
    </row>
    <row r="587" spans="1:11" ht="12.75">
      <c r="A587" s="63"/>
      <c r="B587" s="63"/>
      <c r="C587" s="63"/>
      <c r="D587" s="63"/>
      <c r="E587" s="63"/>
      <c r="F587" s="63"/>
      <c r="G587" s="63"/>
      <c r="H587" s="63"/>
      <c r="I587" s="63"/>
      <c r="J587" s="63"/>
      <c r="K587" s="63"/>
    </row>
    <row r="588" spans="1:11" ht="12.75">
      <c r="A588" s="63"/>
      <c r="B588" s="63"/>
      <c r="C588" s="63"/>
      <c r="D588" s="63"/>
      <c r="E588" s="63"/>
      <c r="F588" s="63"/>
      <c r="G588" s="63"/>
      <c r="H588" s="63"/>
      <c r="I588" s="63"/>
      <c r="J588" s="63"/>
      <c r="K588" s="63"/>
    </row>
    <row r="589" spans="1:11" ht="12.75">
      <c r="A589" s="63"/>
      <c r="B589" s="63"/>
      <c r="C589" s="63"/>
      <c r="D589" s="63"/>
      <c r="E589" s="63"/>
      <c r="F589" s="63"/>
      <c r="G589" s="63"/>
      <c r="H589" s="63"/>
      <c r="I589" s="63"/>
      <c r="J589" s="63"/>
      <c r="K589" s="63"/>
    </row>
    <row r="590" spans="1:11" ht="12.75">
      <c r="A590" s="63"/>
      <c r="B590" s="63"/>
      <c r="C590" s="63"/>
      <c r="D590" s="63"/>
      <c r="E590" s="63"/>
      <c r="F590" s="63"/>
      <c r="G590" s="63"/>
      <c r="H590" s="63"/>
      <c r="I590" s="63"/>
      <c r="J590" s="63"/>
      <c r="K590" s="63"/>
    </row>
    <row r="591" spans="1:11" ht="12.75">
      <c r="A591" s="63"/>
      <c r="B591" s="63"/>
      <c r="C591" s="63"/>
      <c r="D591" s="63"/>
      <c r="E591" s="63"/>
      <c r="F591" s="63"/>
      <c r="G591" s="63"/>
      <c r="H591" s="63"/>
      <c r="I591" s="63"/>
      <c r="J591" s="63"/>
      <c r="K591" s="63"/>
    </row>
    <row r="592" spans="1:11" ht="12.75">
      <c r="A592" s="63"/>
      <c r="B592" s="63"/>
      <c r="C592" s="63"/>
      <c r="D592" s="63"/>
      <c r="E592" s="63"/>
      <c r="F592" s="63"/>
      <c r="G592" s="63"/>
      <c r="H592" s="63"/>
      <c r="I592" s="63"/>
      <c r="J592" s="63"/>
      <c r="K592" s="63"/>
    </row>
    <row r="593" spans="1:11" ht="12.75">
      <c r="A593" s="63"/>
      <c r="B593" s="63"/>
      <c r="C593" s="63"/>
      <c r="D593" s="63"/>
      <c r="E593" s="63"/>
      <c r="F593" s="63"/>
      <c r="G593" s="63"/>
      <c r="H593" s="63"/>
      <c r="I593" s="63"/>
      <c r="J593" s="63"/>
      <c r="K593" s="63"/>
    </row>
    <row r="594" spans="1:11" ht="12.75">
      <c r="A594" s="63"/>
      <c r="B594" s="63"/>
      <c r="C594" s="63"/>
      <c r="D594" s="63"/>
      <c r="E594" s="63"/>
      <c r="F594" s="63"/>
      <c r="G594" s="63"/>
      <c r="H594" s="63"/>
      <c r="I594" s="63"/>
      <c r="J594" s="63"/>
      <c r="K594" s="63"/>
    </row>
    <row r="595" spans="1:11" ht="12.75">
      <c r="A595" s="63"/>
      <c r="B595" s="63"/>
      <c r="C595" s="63"/>
      <c r="D595" s="63"/>
      <c r="E595" s="63"/>
      <c r="F595" s="63"/>
      <c r="G595" s="63"/>
      <c r="H595" s="63"/>
      <c r="I595" s="63"/>
      <c r="J595" s="63"/>
      <c r="K595" s="63"/>
    </row>
    <row r="596" spans="1:11" ht="12.75">
      <c r="A596" s="63"/>
      <c r="B596" s="63"/>
      <c r="C596" s="63"/>
      <c r="D596" s="63"/>
      <c r="E596" s="63"/>
      <c r="F596" s="63"/>
      <c r="G596" s="63"/>
      <c r="H596" s="63"/>
      <c r="I596" s="63"/>
      <c r="J596" s="63"/>
      <c r="K596" s="63"/>
    </row>
    <row r="597" spans="1:11" ht="12.75">
      <c r="A597" s="63"/>
      <c r="B597" s="63"/>
      <c r="C597" s="63"/>
      <c r="D597" s="63"/>
      <c r="E597" s="63"/>
      <c r="F597" s="63"/>
      <c r="G597" s="63"/>
      <c r="H597" s="63"/>
      <c r="I597" s="63"/>
      <c r="J597" s="63"/>
      <c r="K597" s="63"/>
    </row>
    <row r="598" spans="1:11" ht="12.75">
      <c r="A598" s="63"/>
      <c r="B598" s="63"/>
      <c r="C598" s="63"/>
      <c r="D598" s="63"/>
      <c r="E598" s="63"/>
      <c r="F598" s="63"/>
      <c r="G598" s="63"/>
      <c r="H598" s="63"/>
      <c r="I598" s="63"/>
      <c r="J598" s="63"/>
      <c r="K598" s="63"/>
    </row>
    <row r="599" spans="1:11" ht="12.75">
      <c r="A599" s="63"/>
      <c r="B599" s="63"/>
      <c r="C599" s="63"/>
      <c r="D599" s="63"/>
      <c r="E599" s="63"/>
      <c r="F599" s="63"/>
      <c r="G599" s="63"/>
      <c r="H599" s="63"/>
      <c r="I599" s="63"/>
      <c r="J599" s="63"/>
      <c r="K599" s="63"/>
    </row>
    <row r="600" spans="1:11" ht="12.75">
      <c r="A600" s="63"/>
      <c r="B600" s="63"/>
      <c r="C600" s="63"/>
      <c r="D600" s="63"/>
      <c r="E600" s="63"/>
      <c r="F600" s="63"/>
      <c r="G600" s="63"/>
      <c r="H600" s="63"/>
      <c r="I600" s="63"/>
      <c r="J600" s="63"/>
      <c r="K600" s="63"/>
    </row>
    <row r="601" spans="1:11" ht="12.75">
      <c r="A601" s="63"/>
      <c r="B601" s="63"/>
      <c r="C601" s="63"/>
      <c r="D601" s="63"/>
      <c r="E601" s="63"/>
      <c r="F601" s="63"/>
      <c r="G601" s="63"/>
      <c r="H601" s="63"/>
      <c r="I601" s="63"/>
      <c r="J601" s="63"/>
      <c r="K601" s="63"/>
    </row>
    <row r="602" spans="1:11" ht="12.75">
      <c r="A602" s="63"/>
      <c r="B602" s="63"/>
      <c r="C602" s="63"/>
      <c r="D602" s="63"/>
      <c r="E602" s="63"/>
      <c r="F602" s="63"/>
      <c r="G602" s="63"/>
      <c r="H602" s="63"/>
      <c r="I602" s="63"/>
      <c r="J602" s="63"/>
      <c r="K602" s="63"/>
    </row>
    <row r="603" spans="1:11" ht="12.75">
      <c r="A603" s="63"/>
      <c r="B603" s="63"/>
      <c r="C603" s="63"/>
      <c r="D603" s="63"/>
      <c r="E603" s="63"/>
      <c r="F603" s="63"/>
      <c r="G603" s="63"/>
      <c r="H603" s="63"/>
      <c r="I603" s="63"/>
      <c r="J603" s="63"/>
      <c r="K603" s="63"/>
    </row>
    <row r="604" spans="1:11" ht="12.75">
      <c r="A604" s="63"/>
      <c r="B604" s="63"/>
      <c r="C604" s="63"/>
      <c r="D604" s="63"/>
      <c r="E604" s="63"/>
      <c r="F604" s="63"/>
      <c r="G604" s="63"/>
      <c r="H604" s="63"/>
      <c r="I604" s="63"/>
      <c r="J604" s="63"/>
      <c r="K604" s="63"/>
    </row>
    <row r="605" spans="1:11" ht="12.75">
      <c r="A605" s="63"/>
      <c r="B605" s="63"/>
      <c r="C605" s="63"/>
      <c r="D605" s="63"/>
      <c r="E605" s="63"/>
      <c r="F605" s="63"/>
      <c r="G605" s="63"/>
      <c r="H605" s="63"/>
      <c r="I605" s="63"/>
      <c r="J605" s="63"/>
      <c r="K605" s="63"/>
    </row>
    <row r="606" spans="1:11" ht="12.75">
      <c r="A606" s="63"/>
      <c r="B606" s="63"/>
      <c r="C606" s="63"/>
      <c r="D606" s="63"/>
      <c r="E606" s="63"/>
      <c r="F606" s="63"/>
      <c r="G606" s="63"/>
      <c r="H606" s="63"/>
      <c r="I606" s="63"/>
      <c r="J606" s="63"/>
      <c r="K606" s="63"/>
    </row>
    <row r="607" spans="1:11" ht="12.75">
      <c r="A607" s="63"/>
      <c r="B607" s="63"/>
      <c r="C607" s="63"/>
      <c r="D607" s="63"/>
      <c r="E607" s="63"/>
      <c r="F607" s="63"/>
      <c r="G607" s="63"/>
      <c r="H607" s="63"/>
      <c r="I607" s="63"/>
      <c r="J607" s="63"/>
      <c r="K607" s="63"/>
    </row>
    <row r="608" spans="1:11" ht="12.75">
      <c r="A608" s="63"/>
      <c r="B608" s="63"/>
      <c r="C608" s="63"/>
      <c r="D608" s="63"/>
      <c r="E608" s="63"/>
      <c r="F608" s="63"/>
      <c r="G608" s="63"/>
      <c r="H608" s="63"/>
      <c r="I608" s="63"/>
      <c r="J608" s="63"/>
      <c r="K608" s="63"/>
    </row>
    <row r="609" spans="1:11" ht="12.75">
      <c r="A609" s="63"/>
      <c r="B609" s="63"/>
      <c r="C609" s="63"/>
      <c r="D609" s="63"/>
      <c r="E609" s="63"/>
      <c r="F609" s="63"/>
      <c r="G609" s="63"/>
      <c r="H609" s="63"/>
      <c r="I609" s="63"/>
      <c r="J609" s="63"/>
      <c r="K609" s="63"/>
    </row>
    <row r="610" spans="1:11" ht="12.75">
      <c r="A610" s="63"/>
      <c r="B610" s="63"/>
      <c r="C610" s="63"/>
      <c r="D610" s="63"/>
      <c r="E610" s="63"/>
      <c r="F610" s="63"/>
      <c r="G610" s="63"/>
      <c r="H610" s="63"/>
      <c r="I610" s="63"/>
      <c r="J610" s="63"/>
      <c r="K610" s="63"/>
    </row>
    <row r="611" spans="1:11" ht="12.75">
      <c r="A611" s="63"/>
      <c r="B611" s="63"/>
      <c r="C611" s="63"/>
      <c r="D611" s="63"/>
      <c r="E611" s="63"/>
      <c r="F611" s="63"/>
      <c r="G611" s="63"/>
      <c r="H611" s="63"/>
      <c r="I611" s="63"/>
      <c r="J611" s="63"/>
      <c r="K611" s="63"/>
    </row>
    <row r="612" spans="1:11" ht="12.75">
      <c r="A612" s="63"/>
      <c r="B612" s="63"/>
      <c r="C612" s="63"/>
      <c r="D612" s="63"/>
      <c r="E612" s="63"/>
      <c r="F612" s="63"/>
      <c r="G612" s="63"/>
      <c r="H612" s="63"/>
      <c r="I612" s="63"/>
      <c r="J612" s="63"/>
      <c r="K612" s="63"/>
    </row>
    <row r="613" spans="1:11" ht="12.75">
      <c r="A613" s="63"/>
      <c r="B613" s="63"/>
      <c r="C613" s="63"/>
      <c r="D613" s="63"/>
      <c r="E613" s="63"/>
      <c r="F613" s="63"/>
      <c r="G613" s="63"/>
      <c r="H613" s="63"/>
      <c r="I613" s="63"/>
      <c r="J613" s="63"/>
      <c r="K613" s="63"/>
    </row>
    <row r="614" spans="1:11" ht="12.75">
      <c r="A614" s="63"/>
      <c r="B614" s="63"/>
      <c r="C614" s="63"/>
      <c r="D614" s="63"/>
      <c r="E614" s="63"/>
      <c r="F614" s="63"/>
      <c r="G614" s="63"/>
      <c r="H614" s="63"/>
      <c r="I614" s="63"/>
      <c r="J614" s="63"/>
      <c r="K614" s="63"/>
    </row>
    <row r="615" spans="1:11" ht="12.75">
      <c r="A615" s="63"/>
      <c r="B615" s="63"/>
      <c r="C615" s="63"/>
      <c r="D615" s="63"/>
      <c r="E615" s="63"/>
      <c r="F615" s="63"/>
      <c r="G615" s="63"/>
      <c r="H615" s="63"/>
      <c r="I615" s="63"/>
      <c r="J615" s="63"/>
      <c r="K615" s="63"/>
    </row>
    <row r="616" spans="1:11" ht="12.75">
      <c r="A616" s="63"/>
      <c r="B616" s="63"/>
      <c r="C616" s="63"/>
      <c r="D616" s="63"/>
      <c r="E616" s="63"/>
      <c r="F616" s="63"/>
      <c r="G616" s="63"/>
      <c r="H616" s="63"/>
      <c r="I616" s="63"/>
      <c r="J616" s="63"/>
      <c r="K616" s="63"/>
    </row>
    <row r="617" spans="1:11" ht="12.75">
      <c r="A617" s="63"/>
      <c r="B617" s="63"/>
      <c r="C617" s="63"/>
      <c r="D617" s="63"/>
      <c r="E617" s="63"/>
      <c r="F617" s="63"/>
      <c r="G617" s="63"/>
      <c r="H617" s="63"/>
      <c r="I617" s="63"/>
      <c r="J617" s="63"/>
      <c r="K617" s="63"/>
    </row>
    <row r="618" spans="1:11" ht="12.75">
      <c r="A618" s="63"/>
      <c r="B618" s="63"/>
      <c r="C618" s="63"/>
      <c r="D618" s="63"/>
      <c r="E618" s="63"/>
      <c r="F618" s="63"/>
      <c r="G618" s="63"/>
      <c r="H618" s="63"/>
      <c r="I618" s="63"/>
      <c r="J618" s="63"/>
      <c r="K618" s="63"/>
    </row>
    <row r="619" spans="1:11" ht="12.75">
      <c r="A619" s="63"/>
      <c r="B619" s="63"/>
      <c r="C619" s="63"/>
      <c r="D619" s="63"/>
      <c r="E619" s="63"/>
      <c r="F619" s="63"/>
      <c r="G619" s="63"/>
      <c r="H619" s="63"/>
      <c r="I619" s="63"/>
      <c r="J619" s="63"/>
      <c r="K619" s="63"/>
    </row>
    <row r="620" spans="1:11" ht="12.75">
      <c r="A620" s="63"/>
      <c r="B620" s="63"/>
      <c r="C620" s="63"/>
      <c r="D620" s="63"/>
      <c r="E620" s="63"/>
      <c r="F620" s="63"/>
      <c r="G620" s="63"/>
      <c r="H620" s="63"/>
      <c r="I620" s="63"/>
      <c r="J620" s="63"/>
      <c r="K620" s="63"/>
    </row>
    <row r="621" spans="1:11" ht="12.75">
      <c r="A621" s="63"/>
      <c r="B621" s="63"/>
      <c r="C621" s="63"/>
      <c r="D621" s="63"/>
      <c r="E621" s="63"/>
      <c r="F621" s="63"/>
      <c r="G621" s="63"/>
      <c r="H621" s="63"/>
      <c r="I621" s="63"/>
      <c r="J621" s="63"/>
      <c r="K621" s="63"/>
    </row>
    <row r="622" spans="1:11" ht="12.75">
      <c r="A622" s="63"/>
      <c r="B622" s="63"/>
      <c r="C622" s="63"/>
      <c r="D622" s="63"/>
      <c r="E622" s="63"/>
      <c r="F622" s="63"/>
      <c r="G622" s="63"/>
      <c r="H622" s="63"/>
      <c r="I622" s="63"/>
      <c r="J622" s="63"/>
      <c r="K622" s="63"/>
    </row>
    <row r="623" spans="1:11" ht="12.75">
      <c r="A623" s="63"/>
      <c r="B623" s="63"/>
      <c r="C623" s="63"/>
      <c r="D623" s="63"/>
      <c r="E623" s="63"/>
      <c r="F623" s="63"/>
      <c r="G623" s="63"/>
      <c r="H623" s="63"/>
      <c r="I623" s="63"/>
      <c r="J623" s="63"/>
      <c r="K623" s="63"/>
    </row>
    <row r="624" spans="1:11" ht="12.75">
      <c r="A624" s="63"/>
      <c r="B624" s="63"/>
      <c r="C624" s="63"/>
      <c r="D624" s="63"/>
      <c r="E624" s="63"/>
      <c r="F624" s="63"/>
      <c r="G624" s="63"/>
      <c r="H624" s="63"/>
      <c r="I624" s="63"/>
      <c r="J624" s="63"/>
      <c r="K624" s="63"/>
    </row>
    <row r="625" spans="1:11" ht="12.75">
      <c r="A625" s="63"/>
      <c r="B625" s="63"/>
      <c r="C625" s="63"/>
      <c r="D625" s="63"/>
      <c r="E625" s="63"/>
      <c r="F625" s="63"/>
      <c r="G625" s="63"/>
      <c r="H625" s="63"/>
      <c r="I625" s="63"/>
      <c r="J625" s="63"/>
      <c r="K625" s="63"/>
    </row>
    <row r="626" spans="1:11" ht="12.75">
      <c r="A626" s="63"/>
      <c r="B626" s="63"/>
      <c r="C626" s="63"/>
      <c r="D626" s="63"/>
      <c r="E626" s="63"/>
      <c r="F626" s="63"/>
      <c r="G626" s="63"/>
      <c r="H626" s="63"/>
      <c r="I626" s="63"/>
      <c r="J626" s="63"/>
      <c r="K626" s="63"/>
    </row>
    <row r="627" spans="1:11" ht="12.75">
      <c r="A627" s="63"/>
      <c r="B627" s="63"/>
      <c r="C627" s="63"/>
      <c r="D627" s="63"/>
      <c r="E627" s="63"/>
      <c r="F627" s="63"/>
      <c r="G627" s="63"/>
      <c r="H627" s="63"/>
      <c r="I627" s="63"/>
      <c r="J627" s="63"/>
      <c r="K627" s="63"/>
    </row>
    <row r="628" spans="1:11" ht="12.75">
      <c r="A628" s="63"/>
      <c r="B628" s="63"/>
      <c r="C628" s="63"/>
      <c r="D628" s="63"/>
      <c r="E628" s="63"/>
      <c r="F628" s="63"/>
      <c r="G628" s="63"/>
      <c r="H628" s="63"/>
      <c r="I628" s="63"/>
      <c r="J628" s="63"/>
      <c r="K628" s="63"/>
    </row>
    <row r="629" spans="1:11" ht="12.75">
      <c r="A629" s="63"/>
      <c r="B629" s="63"/>
      <c r="C629" s="63"/>
      <c r="D629" s="63"/>
      <c r="E629" s="63"/>
      <c r="F629" s="63"/>
      <c r="G629" s="63"/>
      <c r="H629" s="63"/>
      <c r="I629" s="63"/>
      <c r="J629" s="63"/>
      <c r="K629" s="63"/>
    </row>
    <row r="630" spans="1:11" ht="12.75">
      <c r="A630" s="63"/>
      <c r="B630" s="63"/>
      <c r="C630" s="63"/>
      <c r="D630" s="63"/>
      <c r="E630" s="63"/>
      <c r="F630" s="63"/>
      <c r="G630" s="63"/>
      <c r="H630" s="63"/>
      <c r="I630" s="63"/>
      <c r="J630" s="63"/>
      <c r="K630" s="63"/>
    </row>
    <row r="631" spans="1:11" ht="12.75">
      <c r="A631" s="63"/>
      <c r="B631" s="63"/>
      <c r="C631" s="63"/>
      <c r="D631" s="63"/>
      <c r="E631" s="63"/>
      <c r="F631" s="63"/>
      <c r="G631" s="63"/>
      <c r="H631" s="63"/>
      <c r="I631" s="63"/>
      <c r="J631" s="63"/>
      <c r="K631" s="63"/>
    </row>
    <row r="632" spans="1:11" ht="12.75">
      <c r="A632" s="63"/>
      <c r="B632" s="63"/>
      <c r="C632" s="63"/>
      <c r="D632" s="63"/>
      <c r="E632" s="63"/>
      <c r="F632" s="63"/>
      <c r="G632" s="63"/>
      <c r="H632" s="63"/>
      <c r="I632" s="63"/>
      <c r="J632" s="63"/>
      <c r="K632" s="63"/>
    </row>
    <row r="633" spans="1:11" ht="12.75">
      <c r="A633" s="63"/>
      <c r="B633" s="63"/>
      <c r="C633" s="63"/>
      <c r="D633" s="63"/>
      <c r="E633" s="63"/>
      <c r="F633" s="63"/>
      <c r="G633" s="63"/>
      <c r="H633" s="63"/>
      <c r="I633" s="63"/>
      <c r="J633" s="63"/>
      <c r="K633" s="63"/>
    </row>
    <row r="634" spans="1:11" ht="12.75">
      <c r="A634" s="63"/>
      <c r="B634" s="63"/>
      <c r="C634" s="63"/>
      <c r="D634" s="63"/>
      <c r="E634" s="63"/>
      <c r="F634" s="63"/>
      <c r="G634" s="63"/>
      <c r="H634" s="63"/>
      <c r="I634" s="63"/>
      <c r="J634" s="63"/>
      <c r="K634" s="63"/>
    </row>
    <row r="635" spans="1:11" ht="12.75">
      <c r="A635" s="63"/>
      <c r="B635" s="63"/>
      <c r="C635" s="63"/>
      <c r="D635" s="63"/>
      <c r="E635" s="63"/>
      <c r="F635" s="63"/>
      <c r="G635" s="63"/>
      <c r="H635" s="63"/>
      <c r="I635" s="63"/>
      <c r="J635" s="63"/>
      <c r="K635" s="63"/>
    </row>
    <row r="636" spans="1:11" ht="12.75">
      <c r="A636" s="63"/>
      <c r="B636" s="63"/>
      <c r="C636" s="63"/>
      <c r="D636" s="63"/>
      <c r="E636" s="63"/>
      <c r="F636" s="63"/>
      <c r="G636" s="63"/>
      <c r="H636" s="63"/>
      <c r="I636" s="63"/>
      <c r="J636" s="63"/>
      <c r="K636" s="63"/>
    </row>
    <row r="637" spans="1:11" ht="12.75">
      <c r="A637" s="63"/>
      <c r="B637" s="63"/>
      <c r="C637" s="63"/>
      <c r="D637" s="63"/>
      <c r="E637" s="63"/>
      <c r="F637" s="63"/>
      <c r="G637" s="63"/>
      <c r="H637" s="63"/>
      <c r="I637" s="63"/>
      <c r="J637" s="63"/>
      <c r="K637" s="63"/>
    </row>
    <row r="638" spans="1:11" ht="12.75">
      <c r="A638" s="63"/>
      <c r="B638" s="63"/>
      <c r="C638" s="63"/>
      <c r="D638" s="63"/>
      <c r="E638" s="63"/>
      <c r="F638" s="63"/>
      <c r="G638" s="63"/>
      <c r="H638" s="63"/>
      <c r="I638" s="63"/>
      <c r="J638" s="63"/>
      <c r="K638" s="63"/>
    </row>
    <row r="639" spans="1:11" ht="12.75">
      <c r="A639" s="63"/>
      <c r="B639" s="63"/>
      <c r="C639" s="63"/>
      <c r="D639" s="63"/>
      <c r="E639" s="63"/>
      <c r="F639" s="63"/>
      <c r="G639" s="63"/>
      <c r="H639" s="63"/>
      <c r="I639" s="63"/>
      <c r="J639" s="63"/>
      <c r="K639" s="63"/>
    </row>
    <row r="640" spans="1:11" ht="12.75">
      <c r="A640" s="63"/>
      <c r="B640" s="63"/>
      <c r="C640" s="63"/>
      <c r="D640" s="63"/>
      <c r="E640" s="63"/>
      <c r="F640" s="63"/>
      <c r="G640" s="63"/>
      <c r="H640" s="63"/>
      <c r="I640" s="63"/>
      <c r="J640" s="63"/>
      <c r="K640" s="63"/>
    </row>
    <row r="641" spans="1:11" ht="12.75">
      <c r="A641" s="63"/>
      <c r="B641" s="63"/>
      <c r="C641" s="63"/>
      <c r="D641" s="63"/>
      <c r="E641" s="63"/>
      <c r="F641" s="63"/>
      <c r="G641" s="63"/>
      <c r="H641" s="63"/>
      <c r="I641" s="63"/>
      <c r="J641" s="63"/>
      <c r="K641" s="63"/>
    </row>
    <row r="642" spans="1:11" ht="12.75">
      <c r="A642" s="63"/>
      <c r="B642" s="63"/>
      <c r="C642" s="63"/>
      <c r="D642" s="63"/>
      <c r="E642" s="63"/>
      <c r="F642" s="63"/>
      <c r="G642" s="63"/>
      <c r="H642" s="63"/>
      <c r="I642" s="63"/>
      <c r="J642" s="63"/>
      <c r="K642" s="63"/>
    </row>
    <row r="643" spans="1:11" ht="12.75">
      <c r="A643" s="63"/>
      <c r="B643" s="63"/>
      <c r="C643" s="63"/>
      <c r="D643" s="63"/>
      <c r="E643" s="63"/>
      <c r="F643" s="63"/>
      <c r="G643" s="63"/>
      <c r="H643" s="63"/>
      <c r="I643" s="63"/>
      <c r="J643" s="63"/>
      <c r="K643" s="63"/>
    </row>
    <row r="644" spans="1:11" ht="12.75">
      <c r="A644" s="63"/>
      <c r="B644" s="63"/>
      <c r="C644" s="63"/>
      <c r="D644" s="63"/>
      <c r="E644" s="63"/>
      <c r="F644" s="63"/>
      <c r="G644" s="63"/>
      <c r="H644" s="63"/>
      <c r="I644" s="63"/>
      <c r="J644" s="63"/>
      <c r="K644" s="63"/>
    </row>
    <row r="645" spans="1:11" ht="12.75">
      <c r="A645" s="63"/>
      <c r="B645" s="63"/>
      <c r="C645" s="63"/>
      <c r="D645" s="63"/>
      <c r="E645" s="63"/>
      <c r="F645" s="63"/>
      <c r="G645" s="63"/>
      <c r="H645" s="63"/>
      <c r="I645" s="63"/>
      <c r="J645" s="63"/>
      <c r="K645" s="63"/>
    </row>
    <row r="646" spans="1:11" ht="12.75">
      <c r="A646" s="63"/>
      <c r="B646" s="63"/>
      <c r="C646" s="63"/>
      <c r="D646" s="63"/>
      <c r="E646" s="63"/>
      <c r="F646" s="63"/>
      <c r="G646" s="63"/>
      <c r="H646" s="63"/>
      <c r="I646" s="63"/>
      <c r="J646" s="63"/>
      <c r="K646" s="63"/>
    </row>
    <row r="647" spans="1:11" ht="12.75">
      <c r="A647" s="63"/>
      <c r="B647" s="63"/>
      <c r="C647" s="63"/>
      <c r="D647" s="63"/>
      <c r="E647" s="63"/>
      <c r="F647" s="63"/>
      <c r="G647" s="63"/>
      <c r="H647" s="63"/>
      <c r="I647" s="63"/>
      <c r="J647" s="63"/>
      <c r="K647" s="63"/>
    </row>
    <row r="648" spans="1:11" ht="12.75">
      <c r="A648" s="63"/>
      <c r="B648" s="63"/>
      <c r="C648" s="63"/>
      <c r="D648" s="63"/>
      <c r="E648" s="63"/>
      <c r="F648" s="63"/>
      <c r="G648" s="63"/>
      <c r="H648" s="63"/>
      <c r="I648" s="63"/>
      <c r="J648" s="63"/>
      <c r="K648" s="63"/>
    </row>
    <row r="649" spans="1:11" ht="12.75">
      <c r="A649" s="63"/>
      <c r="B649" s="63"/>
      <c r="C649" s="63"/>
      <c r="D649" s="63"/>
      <c r="E649" s="63"/>
      <c r="F649" s="63"/>
      <c r="G649" s="63"/>
      <c r="H649" s="63"/>
      <c r="I649" s="63"/>
      <c r="J649" s="63"/>
      <c r="K649" s="63"/>
    </row>
    <row r="650" spans="1:11" ht="12.75">
      <c r="A650" s="63"/>
      <c r="B650" s="63"/>
      <c r="C650" s="63"/>
      <c r="D650" s="63"/>
      <c r="E650" s="63"/>
      <c r="F650" s="63"/>
      <c r="G650" s="63"/>
      <c r="H650" s="63"/>
      <c r="I650" s="63"/>
      <c r="J650" s="63"/>
      <c r="K650" s="63"/>
    </row>
    <row r="651" spans="1:11" ht="12.75">
      <c r="A651" s="63"/>
      <c r="B651" s="63"/>
      <c r="C651" s="63"/>
      <c r="D651" s="63"/>
      <c r="E651" s="63"/>
      <c r="F651" s="63"/>
      <c r="G651" s="63"/>
      <c r="H651" s="63"/>
      <c r="I651" s="63"/>
      <c r="J651" s="63"/>
      <c r="K651" s="63"/>
    </row>
    <row r="652" spans="1:11" ht="12.75">
      <c r="A652" s="63"/>
      <c r="B652" s="63"/>
      <c r="C652" s="63"/>
      <c r="D652" s="63"/>
      <c r="E652" s="63"/>
      <c r="F652" s="63"/>
      <c r="G652" s="63"/>
      <c r="H652" s="63"/>
      <c r="I652" s="63"/>
      <c r="J652" s="63"/>
      <c r="K652" s="63"/>
    </row>
    <row r="653" spans="1:11" ht="12.75">
      <c r="A653" s="63"/>
      <c r="B653" s="63"/>
      <c r="C653" s="63"/>
      <c r="D653" s="63"/>
      <c r="E653" s="63"/>
      <c r="F653" s="63"/>
      <c r="G653" s="63"/>
      <c r="H653" s="63"/>
      <c r="I653" s="63"/>
      <c r="J653" s="63"/>
      <c r="K653" s="63"/>
    </row>
    <row r="654" spans="1:11" ht="12.75">
      <c r="A654" s="63"/>
      <c r="B654" s="63"/>
      <c r="C654" s="63"/>
      <c r="D654" s="63"/>
      <c r="E654" s="63"/>
      <c r="F654" s="63"/>
      <c r="G654" s="63"/>
      <c r="H654" s="63"/>
      <c r="I654" s="63"/>
      <c r="J654" s="63"/>
      <c r="K654" s="63"/>
    </row>
    <row r="655" spans="1:11" ht="12.75">
      <c r="A655" s="63"/>
      <c r="B655" s="63"/>
      <c r="C655" s="63"/>
      <c r="D655" s="63"/>
      <c r="E655" s="63"/>
      <c r="F655" s="63"/>
      <c r="G655" s="63"/>
      <c r="H655" s="63"/>
      <c r="I655" s="63"/>
      <c r="J655" s="63"/>
      <c r="K655" s="63"/>
    </row>
    <row r="656" spans="1:11" ht="12.75">
      <c r="A656" s="63"/>
      <c r="B656" s="63"/>
      <c r="C656" s="63"/>
      <c r="D656" s="63"/>
      <c r="E656" s="63"/>
      <c r="F656" s="63"/>
      <c r="G656" s="63"/>
      <c r="H656" s="63"/>
      <c r="I656" s="63"/>
      <c r="J656" s="63"/>
      <c r="K656" s="63"/>
    </row>
    <row r="657" spans="1:11" ht="12.75">
      <c r="A657" s="63"/>
      <c r="B657" s="63"/>
      <c r="C657" s="63"/>
      <c r="D657" s="63"/>
      <c r="E657" s="63"/>
      <c r="F657" s="63"/>
      <c r="G657" s="63"/>
      <c r="H657" s="63"/>
      <c r="I657" s="63"/>
      <c r="J657" s="63"/>
      <c r="K657" s="63"/>
    </row>
    <row r="658" spans="1:11" ht="12.75">
      <c r="A658" s="63"/>
      <c r="B658" s="63"/>
      <c r="C658" s="63"/>
      <c r="D658" s="63"/>
      <c r="E658" s="63"/>
      <c r="F658" s="63"/>
      <c r="G658" s="63"/>
      <c r="H658" s="63"/>
      <c r="I658" s="63"/>
      <c r="J658" s="63"/>
      <c r="K658" s="63"/>
    </row>
    <row r="659" spans="1:11" ht="12.75">
      <c r="A659" s="63"/>
      <c r="B659" s="63"/>
      <c r="C659" s="63"/>
      <c r="D659" s="63"/>
      <c r="E659" s="63"/>
      <c r="F659" s="63"/>
      <c r="G659" s="63"/>
      <c r="H659" s="63"/>
      <c r="I659" s="63"/>
      <c r="J659" s="63"/>
      <c r="K659" s="63"/>
    </row>
    <row r="660" spans="1:11" ht="12.75">
      <c r="A660" s="63"/>
      <c r="B660" s="63"/>
      <c r="C660" s="63"/>
      <c r="D660" s="63"/>
      <c r="E660" s="63"/>
      <c r="F660" s="63"/>
      <c r="G660" s="63"/>
      <c r="H660" s="63"/>
      <c r="I660" s="63"/>
      <c r="J660" s="63"/>
      <c r="K660" s="63"/>
    </row>
    <row r="661" spans="1:11" ht="12.75">
      <c r="A661" s="63"/>
      <c r="B661" s="63"/>
      <c r="C661" s="63"/>
      <c r="D661" s="63"/>
      <c r="E661" s="63"/>
      <c r="F661" s="63"/>
      <c r="G661" s="63"/>
      <c r="H661" s="63"/>
      <c r="I661" s="63"/>
      <c r="J661" s="63"/>
      <c r="K661" s="63"/>
    </row>
    <row r="662" spans="1:11" ht="12.75">
      <c r="A662" s="63"/>
      <c r="B662" s="63"/>
      <c r="C662" s="63"/>
      <c r="D662" s="63"/>
      <c r="E662" s="63"/>
      <c r="F662" s="63"/>
      <c r="G662" s="63"/>
      <c r="H662" s="63"/>
      <c r="I662" s="63"/>
      <c r="J662" s="63"/>
      <c r="K662" s="63"/>
    </row>
    <row r="663" spans="1:11" ht="12.75">
      <c r="A663" s="63"/>
      <c r="B663" s="63"/>
      <c r="C663" s="63"/>
      <c r="D663" s="63"/>
      <c r="E663" s="63"/>
      <c r="F663" s="63"/>
      <c r="G663" s="63"/>
      <c r="H663" s="63"/>
      <c r="I663" s="63"/>
      <c r="J663" s="63"/>
      <c r="K663" s="63"/>
    </row>
    <row r="664" spans="1:11" ht="12.75">
      <c r="A664" s="63"/>
      <c r="B664" s="63"/>
      <c r="C664" s="63"/>
      <c r="D664" s="63"/>
      <c r="E664" s="63"/>
      <c r="F664" s="63"/>
      <c r="G664" s="63"/>
      <c r="H664" s="63"/>
      <c r="I664" s="63"/>
      <c r="J664" s="63"/>
      <c r="K664" s="63"/>
    </row>
    <row r="665" spans="1:11" ht="12.75">
      <c r="A665" s="63"/>
      <c r="B665" s="63"/>
      <c r="C665" s="63"/>
      <c r="D665" s="63"/>
      <c r="E665" s="63"/>
      <c r="F665" s="63"/>
      <c r="G665" s="63"/>
      <c r="H665" s="63"/>
      <c r="I665" s="63"/>
      <c r="J665" s="63"/>
      <c r="K665" s="63"/>
    </row>
    <row r="666" spans="1:11" ht="12.75">
      <c r="A666" s="63"/>
      <c r="B666" s="63"/>
      <c r="C666" s="63"/>
      <c r="D666" s="63"/>
      <c r="E666" s="63"/>
      <c r="F666" s="63"/>
      <c r="G666" s="63"/>
      <c r="H666" s="63"/>
      <c r="I666" s="63"/>
      <c r="J666" s="63"/>
      <c r="K666" s="63"/>
    </row>
    <row r="667" spans="1:11" ht="12.75">
      <c r="A667" s="63"/>
      <c r="B667" s="63"/>
      <c r="C667" s="63"/>
      <c r="D667" s="63"/>
      <c r="E667" s="63"/>
      <c r="F667" s="63"/>
      <c r="G667" s="63"/>
      <c r="H667" s="63"/>
      <c r="I667" s="63"/>
      <c r="J667" s="63"/>
      <c r="K667" s="63"/>
    </row>
    <row r="668" spans="1:11" ht="12.75">
      <c r="A668" s="63"/>
      <c r="B668" s="63"/>
      <c r="C668" s="63"/>
      <c r="D668" s="63"/>
      <c r="E668" s="63"/>
      <c r="F668" s="63"/>
      <c r="G668" s="63"/>
      <c r="H668" s="63"/>
      <c r="I668" s="63"/>
      <c r="J668" s="63"/>
      <c r="K668" s="63"/>
    </row>
    <row r="669" spans="1:11" ht="12.75">
      <c r="A669" s="63"/>
      <c r="B669" s="63"/>
      <c r="C669" s="63"/>
      <c r="D669" s="63"/>
      <c r="E669" s="63"/>
      <c r="F669" s="63"/>
      <c r="G669" s="63"/>
      <c r="H669" s="63"/>
      <c r="I669" s="63"/>
      <c r="J669" s="63"/>
      <c r="K669" s="63"/>
    </row>
    <row r="670" spans="1:11" ht="12.75">
      <c r="A670" s="63"/>
      <c r="B670" s="63"/>
      <c r="C670" s="63"/>
      <c r="D670" s="63"/>
      <c r="E670" s="63"/>
      <c r="F670" s="63"/>
      <c r="G670" s="63"/>
      <c r="H670" s="63"/>
      <c r="I670" s="63"/>
      <c r="J670" s="63"/>
      <c r="K670" s="63"/>
    </row>
    <row r="671" spans="1:11" ht="12.75">
      <c r="A671" s="63"/>
      <c r="B671" s="63"/>
      <c r="C671" s="63"/>
      <c r="D671" s="63"/>
      <c r="E671" s="63"/>
      <c r="F671" s="63"/>
      <c r="G671" s="63"/>
      <c r="H671" s="63"/>
      <c r="I671" s="63"/>
      <c r="J671" s="63"/>
      <c r="K671" s="63"/>
    </row>
    <row r="672" spans="1:11" ht="12.75">
      <c r="A672" s="63"/>
      <c r="B672" s="63"/>
      <c r="C672" s="63"/>
      <c r="D672" s="63"/>
      <c r="E672" s="63"/>
      <c r="F672" s="63"/>
      <c r="G672" s="63"/>
      <c r="H672" s="63"/>
      <c r="I672" s="63"/>
      <c r="J672" s="63"/>
      <c r="K672" s="63"/>
    </row>
    <row r="673" spans="1:11" ht="12.75">
      <c r="A673" s="63"/>
      <c r="B673" s="63"/>
      <c r="C673" s="63"/>
      <c r="D673" s="63"/>
      <c r="E673" s="63"/>
      <c r="F673" s="63"/>
      <c r="G673" s="63"/>
      <c r="H673" s="63"/>
      <c r="I673" s="63"/>
      <c r="J673" s="63"/>
      <c r="K673" s="63"/>
    </row>
    <row r="674" spans="1:11" ht="12.75">
      <c r="A674" s="63"/>
      <c r="B674" s="63"/>
      <c r="C674" s="63"/>
      <c r="D674" s="63"/>
      <c r="E674" s="63"/>
      <c r="F674" s="63"/>
      <c r="G674" s="63"/>
      <c r="H674" s="63"/>
      <c r="I674" s="63"/>
      <c r="J674" s="63"/>
      <c r="K674" s="63"/>
    </row>
    <row r="675" spans="1:11" ht="12.75">
      <c r="A675" s="63"/>
      <c r="B675" s="63"/>
      <c r="C675" s="63"/>
      <c r="D675" s="63"/>
      <c r="E675" s="63"/>
      <c r="F675" s="63"/>
      <c r="G675" s="63"/>
      <c r="H675" s="63"/>
      <c r="I675" s="63"/>
      <c r="J675" s="63"/>
      <c r="K675" s="63"/>
    </row>
    <row r="676" spans="1:11" ht="12.75">
      <c r="A676" s="63"/>
      <c r="B676" s="63"/>
      <c r="C676" s="63"/>
      <c r="D676" s="63"/>
      <c r="E676" s="63"/>
      <c r="F676" s="63"/>
      <c r="G676" s="63"/>
      <c r="H676" s="63"/>
      <c r="I676" s="63"/>
      <c r="J676" s="63"/>
      <c r="K676" s="63"/>
    </row>
    <row r="677" spans="1:11" ht="12.75">
      <c r="A677" s="63"/>
      <c r="B677" s="63"/>
      <c r="C677" s="63"/>
      <c r="D677" s="63"/>
      <c r="E677" s="63"/>
      <c r="F677" s="63"/>
      <c r="G677" s="63"/>
      <c r="H677" s="63"/>
      <c r="I677" s="63"/>
      <c r="J677" s="63"/>
      <c r="K677" s="63"/>
    </row>
    <row r="678" spans="1:11" ht="12.75">
      <c r="A678" s="63"/>
      <c r="B678" s="63"/>
      <c r="C678" s="63"/>
      <c r="D678" s="63"/>
      <c r="E678" s="63"/>
      <c r="F678" s="63"/>
      <c r="G678" s="63"/>
      <c r="H678" s="63"/>
      <c r="I678" s="63"/>
      <c r="J678" s="63"/>
      <c r="K678" s="63"/>
    </row>
    <row r="679" spans="1:11" ht="12.75">
      <c r="A679" s="63"/>
      <c r="B679" s="63"/>
      <c r="C679" s="63"/>
      <c r="D679" s="63"/>
      <c r="E679" s="63"/>
      <c r="F679" s="63"/>
      <c r="G679" s="63"/>
      <c r="H679" s="63"/>
      <c r="I679" s="63"/>
      <c r="J679" s="63"/>
      <c r="K679" s="63"/>
    </row>
    <row r="680" spans="1:11" ht="12.75">
      <c r="A680" s="63"/>
      <c r="B680" s="63"/>
      <c r="C680" s="63"/>
      <c r="D680" s="63"/>
      <c r="E680" s="63"/>
      <c r="F680" s="63"/>
      <c r="G680" s="63"/>
      <c r="H680" s="63"/>
      <c r="I680" s="63"/>
      <c r="J680" s="63"/>
      <c r="K680" s="63"/>
    </row>
    <row r="681" spans="1:11" ht="12.75">
      <c r="A681" s="63"/>
      <c r="B681" s="63"/>
      <c r="C681" s="63"/>
      <c r="D681" s="63"/>
      <c r="E681" s="63"/>
      <c r="F681" s="63"/>
      <c r="G681" s="63"/>
      <c r="H681" s="63"/>
      <c r="I681" s="63"/>
      <c r="J681" s="63"/>
      <c r="K681" s="63"/>
    </row>
    <row r="682" spans="1:11" ht="12.75">
      <c r="A682" s="63"/>
      <c r="B682" s="63"/>
      <c r="C682" s="63"/>
      <c r="D682" s="63"/>
      <c r="E682" s="63"/>
      <c r="F682" s="63"/>
      <c r="G682" s="63"/>
      <c r="H682" s="63"/>
      <c r="I682" s="63"/>
      <c r="J682" s="63"/>
      <c r="K682" s="63"/>
    </row>
    <row r="683" spans="1:11" ht="12.75">
      <c r="A683" s="63"/>
      <c r="B683" s="63"/>
      <c r="C683" s="63"/>
      <c r="D683" s="63"/>
      <c r="E683" s="63"/>
      <c r="F683" s="63"/>
      <c r="G683" s="63"/>
      <c r="H683" s="63"/>
      <c r="I683" s="63"/>
      <c r="J683" s="63"/>
      <c r="K683" s="63"/>
    </row>
    <row r="684" spans="1:11" ht="12.75">
      <c r="A684" s="63"/>
      <c r="B684" s="63"/>
      <c r="C684" s="63"/>
      <c r="D684" s="63"/>
      <c r="E684" s="63"/>
      <c r="F684" s="63"/>
      <c r="G684" s="63"/>
      <c r="H684" s="63"/>
      <c r="I684" s="63"/>
      <c r="J684" s="63"/>
      <c r="K684" s="63"/>
    </row>
    <row r="685" spans="1:11" ht="12.75">
      <c r="A685" s="63"/>
      <c r="B685" s="63"/>
      <c r="C685" s="63"/>
      <c r="D685" s="63"/>
      <c r="E685" s="63"/>
      <c r="F685" s="63"/>
      <c r="G685" s="63"/>
      <c r="H685" s="63"/>
      <c r="I685" s="63"/>
      <c r="J685" s="63"/>
      <c r="K685" s="63"/>
    </row>
    <row r="686" spans="1:11" ht="12.75">
      <c r="A686" s="63"/>
      <c r="B686" s="63"/>
      <c r="C686" s="63"/>
      <c r="D686" s="63"/>
      <c r="E686" s="63"/>
      <c r="F686" s="63"/>
      <c r="G686" s="63"/>
      <c r="H686" s="63"/>
      <c r="I686" s="63"/>
      <c r="J686" s="63"/>
      <c r="K686" s="63"/>
    </row>
    <row r="687" spans="1:11" ht="12.75">
      <c r="A687" s="63"/>
      <c r="B687" s="63"/>
      <c r="C687" s="63"/>
      <c r="D687" s="63"/>
      <c r="E687" s="63"/>
      <c r="F687" s="63"/>
      <c r="G687" s="63"/>
      <c r="H687" s="63"/>
      <c r="I687" s="63"/>
      <c r="J687" s="63"/>
      <c r="K687" s="63"/>
    </row>
    <row r="688" spans="1:11" ht="12.75">
      <c r="A688" s="63"/>
      <c r="B688" s="63"/>
      <c r="C688" s="63"/>
      <c r="D688" s="63"/>
      <c r="E688" s="63"/>
      <c r="F688" s="63"/>
      <c r="G688" s="63"/>
      <c r="H688" s="63"/>
      <c r="I688" s="63"/>
      <c r="J688" s="63"/>
      <c r="K688" s="63"/>
    </row>
    <row r="689" spans="1:11" ht="12.75">
      <c r="A689" s="63"/>
      <c r="B689" s="63"/>
      <c r="C689" s="63"/>
      <c r="D689" s="63"/>
      <c r="E689" s="63"/>
      <c r="F689" s="63"/>
      <c r="G689" s="63"/>
      <c r="H689" s="63"/>
      <c r="I689" s="63"/>
      <c r="J689" s="63"/>
      <c r="K689" s="63"/>
    </row>
    <row r="690" spans="1:11" ht="12.75">
      <c r="A690" s="63"/>
      <c r="B690" s="63"/>
      <c r="C690" s="63"/>
      <c r="D690" s="63"/>
      <c r="E690" s="63"/>
      <c r="F690" s="63"/>
      <c r="G690" s="63"/>
      <c r="H690" s="63"/>
      <c r="I690" s="63"/>
      <c r="J690" s="63"/>
      <c r="K690" s="63"/>
    </row>
    <row r="691" spans="1:11" ht="12.75">
      <c r="A691" s="63"/>
      <c r="B691" s="63"/>
      <c r="C691" s="63"/>
      <c r="D691" s="63"/>
      <c r="E691" s="63"/>
      <c r="F691" s="63"/>
      <c r="G691" s="63"/>
      <c r="H691" s="63"/>
      <c r="I691" s="63"/>
      <c r="J691" s="63"/>
      <c r="K691" s="63"/>
    </row>
    <row r="692" spans="1:11" ht="12.75">
      <c r="A692" s="63"/>
      <c r="B692" s="63"/>
      <c r="C692" s="63"/>
      <c r="D692" s="63"/>
      <c r="E692" s="63"/>
      <c r="F692" s="63"/>
      <c r="G692" s="63"/>
      <c r="H692" s="63"/>
      <c r="I692" s="63"/>
      <c r="J692" s="63"/>
      <c r="K692" s="63"/>
    </row>
    <row r="693" spans="1:11" ht="12.75">
      <c r="A693" s="63"/>
      <c r="B693" s="63"/>
      <c r="C693" s="63"/>
      <c r="D693" s="63"/>
      <c r="E693" s="63"/>
      <c r="F693" s="63"/>
      <c r="G693" s="63"/>
      <c r="H693" s="63"/>
      <c r="I693" s="63"/>
      <c r="J693" s="63"/>
      <c r="K693" s="63"/>
    </row>
    <row r="694" spans="1:11" ht="12.75">
      <c r="A694" s="63"/>
      <c r="B694" s="63"/>
      <c r="C694" s="63"/>
      <c r="D694" s="63"/>
      <c r="E694" s="63"/>
      <c r="F694" s="63"/>
      <c r="G694" s="63"/>
      <c r="H694" s="63"/>
      <c r="I694" s="63"/>
      <c r="J694" s="63"/>
      <c r="K694" s="63"/>
    </row>
    <row r="695" spans="1:11" ht="12.75">
      <c r="A695" s="63"/>
      <c r="B695" s="63"/>
      <c r="C695" s="63"/>
      <c r="D695" s="63"/>
      <c r="E695" s="63"/>
      <c r="F695" s="63"/>
      <c r="G695" s="63"/>
      <c r="H695" s="63"/>
      <c r="I695" s="63"/>
      <c r="J695" s="63"/>
      <c r="K695" s="63"/>
    </row>
    <row r="696" spans="1:11" ht="12.75">
      <c r="A696" s="63"/>
      <c r="B696" s="63"/>
      <c r="C696" s="63"/>
      <c r="D696" s="63"/>
      <c r="E696" s="63"/>
      <c r="F696" s="63"/>
      <c r="G696" s="63"/>
      <c r="H696" s="63"/>
      <c r="I696" s="63"/>
      <c r="J696" s="63"/>
      <c r="K696" s="63"/>
    </row>
    <row r="697" spans="1:11" ht="12.75">
      <c r="A697" s="63"/>
      <c r="B697" s="63"/>
      <c r="C697" s="63"/>
      <c r="D697" s="63"/>
      <c r="E697" s="63"/>
      <c r="F697" s="63"/>
      <c r="G697" s="63"/>
      <c r="H697" s="63"/>
      <c r="I697" s="63"/>
      <c r="J697" s="63"/>
      <c r="K697" s="63"/>
    </row>
    <row r="698" spans="1:11" ht="12.75">
      <c r="A698" s="63"/>
      <c r="B698" s="63"/>
      <c r="C698" s="63"/>
      <c r="D698" s="63"/>
      <c r="E698" s="63"/>
      <c r="F698" s="63"/>
      <c r="G698" s="63"/>
      <c r="H698" s="63"/>
      <c r="I698" s="63"/>
      <c r="J698" s="63"/>
      <c r="K698" s="63"/>
    </row>
    <row r="699" spans="1:11" ht="12.75">
      <c r="A699" s="63"/>
      <c r="B699" s="63"/>
      <c r="C699" s="63"/>
      <c r="D699" s="63"/>
      <c r="E699" s="63"/>
      <c r="F699" s="63"/>
      <c r="G699" s="63"/>
      <c r="H699" s="63"/>
      <c r="I699" s="63"/>
      <c r="J699" s="63"/>
      <c r="K699" s="63"/>
    </row>
    <row r="700" spans="1:11" ht="12.75">
      <c r="A700" s="63"/>
      <c r="B700" s="63"/>
      <c r="C700" s="63"/>
      <c r="D700" s="63"/>
      <c r="E700" s="63"/>
      <c r="F700" s="63"/>
      <c r="G700" s="63"/>
      <c r="H700" s="63"/>
      <c r="I700" s="63"/>
      <c r="J700" s="63"/>
      <c r="K700" s="63"/>
    </row>
    <row r="701" spans="1:11" ht="12.75">
      <c r="A701" s="63"/>
      <c r="B701" s="63"/>
      <c r="C701" s="63"/>
      <c r="D701" s="63"/>
      <c r="E701" s="63"/>
      <c r="F701" s="63"/>
      <c r="G701" s="63"/>
      <c r="H701" s="63"/>
      <c r="I701" s="63"/>
      <c r="J701" s="63"/>
      <c r="K701" s="63"/>
    </row>
    <row r="702" spans="1:11" ht="12.75">
      <c r="A702" s="63"/>
      <c r="B702" s="63"/>
      <c r="C702" s="63"/>
      <c r="D702" s="63"/>
      <c r="E702" s="63"/>
      <c r="F702" s="63"/>
      <c r="G702" s="63"/>
      <c r="H702" s="63"/>
      <c r="I702" s="63"/>
      <c r="J702" s="63"/>
      <c r="K702" s="63"/>
    </row>
    <row r="703" spans="1:11" ht="12.75">
      <c r="A703" s="63"/>
      <c r="B703" s="63"/>
      <c r="C703" s="63"/>
      <c r="D703" s="63"/>
      <c r="E703" s="63"/>
      <c r="F703" s="63"/>
      <c r="G703" s="63"/>
      <c r="H703" s="63"/>
      <c r="I703" s="63"/>
      <c r="J703" s="63"/>
      <c r="K703" s="63"/>
    </row>
    <row r="704" spans="1:11" ht="12.75">
      <c r="A704" s="63"/>
      <c r="B704" s="63"/>
      <c r="C704" s="63"/>
      <c r="D704" s="63"/>
      <c r="E704" s="63"/>
      <c r="F704" s="63"/>
      <c r="G704" s="63"/>
      <c r="H704" s="63"/>
      <c r="I704" s="63"/>
      <c r="J704" s="63"/>
      <c r="K704" s="63"/>
    </row>
    <row r="705" spans="1:11" ht="12.75">
      <c r="A705" s="63"/>
      <c r="B705" s="63"/>
      <c r="C705" s="63"/>
      <c r="D705" s="63"/>
      <c r="E705" s="63"/>
      <c r="F705" s="63"/>
      <c r="G705" s="63"/>
      <c r="H705" s="63"/>
      <c r="I705" s="63"/>
      <c r="J705" s="63"/>
      <c r="K705" s="63"/>
    </row>
    <row r="706" spans="1:11" ht="12.75">
      <c r="A706" s="63"/>
      <c r="B706" s="63"/>
      <c r="C706" s="63"/>
      <c r="D706" s="63"/>
      <c r="E706" s="63"/>
      <c r="F706" s="63"/>
      <c r="G706" s="63"/>
      <c r="H706" s="63"/>
      <c r="I706" s="63"/>
      <c r="J706" s="63"/>
      <c r="K706" s="63"/>
    </row>
    <row r="707" spans="1:11" ht="12.75">
      <c r="A707" s="63"/>
      <c r="B707" s="63"/>
      <c r="C707" s="63"/>
      <c r="D707" s="63"/>
      <c r="E707" s="63"/>
      <c r="F707" s="63"/>
      <c r="G707" s="63"/>
      <c r="H707" s="63"/>
      <c r="I707" s="63"/>
      <c r="J707" s="63"/>
      <c r="K707" s="63"/>
    </row>
    <row r="708" spans="1:11" ht="12.75">
      <c r="A708" s="63"/>
      <c r="B708" s="63"/>
      <c r="C708" s="63"/>
      <c r="D708" s="63"/>
      <c r="E708" s="63"/>
      <c r="F708" s="63"/>
      <c r="G708" s="63"/>
      <c r="H708" s="63"/>
      <c r="I708" s="63"/>
      <c r="J708" s="63"/>
      <c r="K708" s="63"/>
    </row>
    <row r="709" spans="1:11" ht="12.75">
      <c r="A709" s="63"/>
      <c r="B709" s="63"/>
      <c r="C709" s="63"/>
      <c r="D709" s="63"/>
      <c r="E709" s="63"/>
      <c r="F709" s="63"/>
      <c r="G709" s="63"/>
      <c r="H709" s="63"/>
      <c r="I709" s="63"/>
      <c r="J709" s="63"/>
      <c r="K709" s="63"/>
    </row>
    <row r="710" spans="1:11" ht="12.75">
      <c r="A710" s="63"/>
      <c r="B710" s="63"/>
      <c r="C710" s="63"/>
      <c r="D710" s="63"/>
      <c r="E710" s="63"/>
      <c r="F710" s="63"/>
      <c r="G710" s="63"/>
      <c r="H710" s="63"/>
      <c r="I710" s="63"/>
      <c r="J710" s="63"/>
      <c r="K710" s="63"/>
    </row>
    <row r="711" spans="1:11" ht="12.75">
      <c r="A711" s="63"/>
      <c r="B711" s="63"/>
      <c r="C711" s="63"/>
      <c r="D711" s="63"/>
      <c r="E711" s="63"/>
      <c r="F711" s="63"/>
      <c r="G711" s="63"/>
      <c r="H711" s="63"/>
      <c r="I711" s="63"/>
      <c r="J711" s="63"/>
      <c r="K711" s="63"/>
    </row>
    <row r="712" spans="1:11" ht="12.75">
      <c r="A712" s="63"/>
      <c r="B712" s="63"/>
      <c r="C712" s="63"/>
      <c r="D712" s="63"/>
      <c r="E712" s="63"/>
      <c r="F712" s="63"/>
      <c r="G712" s="63"/>
      <c r="H712" s="63"/>
      <c r="I712" s="63"/>
      <c r="J712" s="63"/>
      <c r="K712" s="63"/>
    </row>
    <row r="713" spans="1:11" ht="12.75">
      <c r="A713" s="63"/>
      <c r="B713" s="63"/>
      <c r="C713" s="63"/>
      <c r="D713" s="63"/>
      <c r="E713" s="63"/>
      <c r="F713" s="63"/>
      <c r="G713" s="63"/>
      <c r="H713" s="63"/>
      <c r="I713" s="63"/>
      <c r="J713" s="63"/>
      <c r="K713" s="63"/>
    </row>
    <row r="714" spans="1:11" ht="12.75">
      <c r="A714" s="63"/>
      <c r="B714" s="63"/>
      <c r="C714" s="63"/>
      <c r="D714" s="63"/>
      <c r="E714" s="63"/>
      <c r="F714" s="63"/>
      <c r="G714" s="63"/>
      <c r="H714" s="63"/>
      <c r="I714" s="63"/>
      <c r="J714" s="63"/>
      <c r="K714" s="63"/>
    </row>
    <row r="715" spans="1:11" ht="12.75">
      <c r="A715" s="63"/>
      <c r="B715" s="63"/>
      <c r="C715" s="63"/>
      <c r="D715" s="63"/>
      <c r="E715" s="63"/>
      <c r="F715" s="63"/>
      <c r="G715" s="63"/>
      <c r="H715" s="63"/>
      <c r="I715" s="63"/>
      <c r="J715" s="63"/>
      <c r="K715" s="63"/>
    </row>
    <row r="716" spans="1:11" ht="12.75">
      <c r="A716" s="63"/>
      <c r="B716" s="63"/>
      <c r="C716" s="63"/>
      <c r="D716" s="63"/>
      <c r="E716" s="63"/>
      <c r="F716" s="63"/>
      <c r="G716" s="63"/>
      <c r="H716" s="63"/>
      <c r="I716" s="63"/>
      <c r="J716" s="63"/>
      <c r="K716" s="63"/>
    </row>
    <row r="717" spans="1:11" ht="12.75">
      <c r="A717" s="63"/>
      <c r="B717" s="63"/>
      <c r="C717" s="63"/>
      <c r="D717" s="63"/>
      <c r="E717" s="63"/>
      <c r="F717" s="63"/>
      <c r="G717" s="63"/>
      <c r="H717" s="63"/>
      <c r="I717" s="63"/>
      <c r="J717" s="63"/>
      <c r="K717" s="63"/>
    </row>
    <row r="718" spans="1:11" ht="12.75">
      <c r="A718" s="63"/>
      <c r="B718" s="63"/>
      <c r="C718" s="63"/>
      <c r="D718" s="63"/>
      <c r="E718" s="63"/>
      <c r="F718" s="63"/>
      <c r="G718" s="63"/>
      <c r="H718" s="63"/>
      <c r="I718" s="63"/>
      <c r="J718" s="63"/>
      <c r="K718" s="63"/>
    </row>
    <row r="719" spans="1:11" ht="12.75">
      <c r="A719" s="63"/>
      <c r="B719" s="63"/>
      <c r="C719" s="63"/>
      <c r="D719" s="63"/>
      <c r="E719" s="63"/>
      <c r="F719" s="63"/>
      <c r="G719" s="63"/>
      <c r="H719" s="63"/>
      <c r="I719" s="63"/>
      <c r="J719" s="63"/>
      <c r="K719" s="63"/>
    </row>
    <row r="720" spans="1:11" ht="12.75">
      <c r="A720" s="63"/>
      <c r="B720" s="63"/>
      <c r="C720" s="63"/>
      <c r="D720" s="63"/>
      <c r="E720" s="63"/>
      <c r="F720" s="63"/>
      <c r="G720" s="63"/>
      <c r="H720" s="63"/>
      <c r="I720" s="63"/>
      <c r="J720" s="63"/>
      <c r="K720" s="63"/>
    </row>
    <row r="721" spans="1:11" ht="12.75">
      <c r="A721" s="63"/>
      <c r="B721" s="63"/>
      <c r="C721" s="63"/>
      <c r="D721" s="63"/>
      <c r="E721" s="63"/>
      <c r="F721" s="63"/>
      <c r="G721" s="63"/>
      <c r="H721" s="63"/>
      <c r="I721" s="63"/>
      <c r="J721" s="63"/>
      <c r="K721" s="63"/>
    </row>
    <row r="722" spans="1:11" ht="12.75">
      <c r="A722" s="63"/>
      <c r="B722" s="63"/>
      <c r="C722" s="63"/>
      <c r="D722" s="63"/>
      <c r="E722" s="63"/>
      <c r="F722" s="63"/>
      <c r="G722" s="63"/>
      <c r="H722" s="63"/>
      <c r="I722" s="63"/>
      <c r="J722" s="63"/>
      <c r="K722" s="63"/>
    </row>
    <row r="723" spans="1:11" ht="12.75">
      <c r="A723" s="63"/>
      <c r="B723" s="63"/>
      <c r="C723" s="63"/>
      <c r="D723" s="63"/>
      <c r="E723" s="63"/>
      <c r="F723" s="63"/>
      <c r="G723" s="63"/>
      <c r="H723" s="63"/>
      <c r="I723" s="63"/>
      <c r="J723" s="63"/>
      <c r="K723" s="63"/>
    </row>
    <row r="724" spans="1:11" ht="12.75">
      <c r="A724" s="63"/>
      <c r="B724" s="63"/>
      <c r="C724" s="63"/>
      <c r="D724" s="63"/>
      <c r="E724" s="63"/>
      <c r="F724" s="63"/>
      <c r="G724" s="63"/>
      <c r="H724" s="63"/>
      <c r="I724" s="63"/>
      <c r="J724" s="63"/>
      <c r="K724" s="63"/>
    </row>
    <row r="725" spans="1:11" ht="12.75">
      <c r="A725" s="63"/>
      <c r="B725" s="63"/>
      <c r="C725" s="63"/>
      <c r="D725" s="63"/>
      <c r="E725" s="63"/>
      <c r="F725" s="63"/>
      <c r="G725" s="63"/>
      <c r="H725" s="63"/>
      <c r="I725" s="63"/>
      <c r="J725" s="63"/>
      <c r="K725" s="63"/>
    </row>
    <row r="726" spans="1:11" ht="12.75">
      <c r="A726" s="63"/>
      <c r="B726" s="63"/>
      <c r="C726" s="63"/>
      <c r="D726" s="63"/>
      <c r="E726" s="63"/>
      <c r="F726" s="63"/>
      <c r="G726" s="63"/>
      <c r="H726" s="63"/>
      <c r="I726" s="63"/>
      <c r="J726" s="63"/>
      <c r="K726" s="63"/>
    </row>
    <row r="727" spans="1:11" ht="12.75">
      <c r="A727" s="63"/>
      <c r="B727" s="63"/>
      <c r="C727" s="63"/>
      <c r="D727" s="63"/>
      <c r="E727" s="63"/>
      <c r="F727" s="63"/>
      <c r="G727" s="63"/>
      <c r="H727" s="63"/>
      <c r="I727" s="63"/>
      <c r="J727" s="63"/>
      <c r="K727" s="63"/>
    </row>
    <row r="728" spans="1:11" ht="12.75">
      <c r="A728" s="63"/>
      <c r="B728" s="63"/>
      <c r="C728" s="63"/>
      <c r="D728" s="63"/>
      <c r="E728" s="63"/>
      <c r="F728" s="63"/>
      <c r="G728" s="63"/>
      <c r="H728" s="63"/>
      <c r="I728" s="63"/>
      <c r="J728" s="63"/>
      <c r="K728" s="63"/>
    </row>
    <row r="729" spans="1:11" ht="12.75">
      <c r="A729" s="63"/>
      <c r="B729" s="63"/>
      <c r="C729" s="63"/>
      <c r="D729" s="63"/>
      <c r="E729" s="63"/>
      <c r="F729" s="63"/>
      <c r="G729" s="63"/>
      <c r="H729" s="63"/>
      <c r="I729" s="63"/>
      <c r="J729" s="63"/>
      <c r="K729" s="63"/>
    </row>
    <row r="730" spans="1:11" ht="12.75">
      <c r="A730" s="63"/>
      <c r="B730" s="63"/>
      <c r="C730" s="63"/>
      <c r="D730" s="63"/>
      <c r="E730" s="63"/>
      <c r="F730" s="63"/>
      <c r="G730" s="63"/>
      <c r="H730" s="63"/>
      <c r="I730" s="63"/>
      <c r="J730" s="63"/>
      <c r="K730" s="63"/>
    </row>
    <row r="731" spans="1:11" ht="12.75">
      <c r="A731" s="63"/>
      <c r="B731" s="63"/>
      <c r="C731" s="63"/>
      <c r="D731" s="63"/>
      <c r="E731" s="63"/>
      <c r="F731" s="63"/>
      <c r="G731" s="63"/>
      <c r="H731" s="63"/>
      <c r="I731" s="63"/>
      <c r="J731" s="63"/>
      <c r="K731" s="63"/>
    </row>
    <row r="732" spans="1:11" ht="12.75">
      <c r="A732" s="63"/>
      <c r="B732" s="63"/>
      <c r="C732" s="63"/>
      <c r="D732" s="63"/>
      <c r="E732" s="63"/>
      <c r="F732" s="63"/>
      <c r="G732" s="63"/>
      <c r="H732" s="63"/>
      <c r="I732" s="63"/>
      <c r="J732" s="63"/>
      <c r="K732" s="63"/>
    </row>
    <row r="733" spans="1:11" ht="12.75">
      <c r="A733" s="63"/>
      <c r="B733" s="63"/>
      <c r="C733" s="63"/>
      <c r="D733" s="63"/>
      <c r="E733" s="63"/>
      <c r="F733" s="63"/>
      <c r="G733" s="63"/>
      <c r="H733" s="63"/>
      <c r="I733" s="63"/>
      <c r="J733" s="63"/>
      <c r="K733" s="63"/>
    </row>
    <row r="734" spans="1:11" ht="12.75">
      <c r="A734" s="63"/>
      <c r="B734" s="63"/>
      <c r="C734" s="63"/>
      <c r="D734" s="63"/>
      <c r="E734" s="63"/>
      <c r="F734" s="63"/>
      <c r="G734" s="63"/>
      <c r="H734" s="63"/>
      <c r="I734" s="63"/>
      <c r="J734" s="63"/>
      <c r="K734" s="63"/>
    </row>
    <row r="735" spans="1:11" ht="12.75">
      <c r="A735" s="63"/>
      <c r="B735" s="63"/>
      <c r="C735" s="63"/>
      <c r="D735" s="63"/>
      <c r="E735" s="63"/>
      <c r="F735" s="63"/>
      <c r="G735" s="63"/>
      <c r="H735" s="63"/>
      <c r="I735" s="63"/>
      <c r="J735" s="63"/>
      <c r="K735" s="63"/>
    </row>
    <row r="736" spans="1:11" ht="12.75">
      <c r="A736" s="63"/>
      <c r="B736" s="63"/>
      <c r="C736" s="63"/>
      <c r="D736" s="63"/>
      <c r="E736" s="63"/>
      <c r="F736" s="63"/>
      <c r="G736" s="63"/>
      <c r="H736" s="63"/>
      <c r="I736" s="63"/>
      <c r="J736" s="63"/>
      <c r="K736" s="63"/>
    </row>
    <row r="737" spans="1:11" ht="12.75">
      <c r="A737" s="63"/>
      <c r="B737" s="63"/>
      <c r="C737" s="63"/>
      <c r="D737" s="63"/>
      <c r="E737" s="63"/>
      <c r="F737" s="63"/>
      <c r="G737" s="63"/>
      <c r="H737" s="63"/>
      <c r="I737" s="63"/>
      <c r="J737" s="63"/>
      <c r="K737" s="63"/>
    </row>
    <row r="738" spans="1:11" ht="12.75">
      <c r="A738" s="63"/>
      <c r="B738" s="63"/>
      <c r="C738" s="63"/>
      <c r="D738" s="63"/>
      <c r="E738" s="63"/>
      <c r="F738" s="63"/>
      <c r="G738" s="63"/>
      <c r="H738" s="63"/>
      <c r="I738" s="63"/>
      <c r="J738" s="63"/>
      <c r="K738" s="63"/>
    </row>
    <row r="739" spans="1:11" ht="12.75">
      <c r="A739" s="63"/>
      <c r="B739" s="63"/>
      <c r="C739" s="63"/>
      <c r="D739" s="63"/>
      <c r="E739" s="63"/>
      <c r="F739" s="63"/>
      <c r="G739" s="63"/>
      <c r="H739" s="63"/>
      <c r="I739" s="63"/>
      <c r="J739" s="63"/>
      <c r="K739" s="63"/>
    </row>
    <row r="740" spans="1:11" ht="12.75">
      <c r="A740" s="63"/>
      <c r="B740" s="63"/>
      <c r="C740" s="63"/>
      <c r="D740" s="63"/>
      <c r="E740" s="63"/>
      <c r="F740" s="63"/>
      <c r="G740" s="63"/>
      <c r="H740" s="63"/>
      <c r="I740" s="63"/>
      <c r="J740" s="63"/>
      <c r="K740" s="63"/>
    </row>
    <row r="741" spans="1:11" ht="12.75">
      <c r="A741" s="63"/>
      <c r="B741" s="63"/>
      <c r="C741" s="63"/>
      <c r="D741" s="63"/>
      <c r="E741" s="63"/>
      <c r="F741" s="63"/>
      <c r="G741" s="63"/>
      <c r="H741" s="63"/>
      <c r="I741" s="63"/>
      <c r="J741" s="63"/>
      <c r="K741" s="63"/>
    </row>
    <row r="742" spans="1:11" ht="12.75">
      <c r="A742" s="63"/>
      <c r="B742" s="63"/>
      <c r="C742" s="63"/>
      <c r="D742" s="63"/>
      <c r="E742" s="63"/>
      <c r="F742" s="63"/>
      <c r="G742" s="63"/>
      <c r="H742" s="63"/>
      <c r="I742" s="63"/>
      <c r="J742" s="63"/>
      <c r="K742" s="63"/>
    </row>
    <row r="743" spans="1:11" ht="12.75">
      <c r="A743" s="63"/>
      <c r="B743" s="63"/>
      <c r="C743" s="63"/>
      <c r="D743" s="63"/>
      <c r="E743" s="63"/>
      <c r="F743" s="63"/>
      <c r="G743" s="63"/>
      <c r="H743" s="63"/>
      <c r="I743" s="63"/>
      <c r="J743" s="63"/>
      <c r="K743" s="63"/>
    </row>
    <row r="744" spans="1:11" ht="12.75">
      <c r="A744" s="63"/>
      <c r="B744" s="63"/>
      <c r="C744" s="63"/>
      <c r="D744" s="63"/>
      <c r="E744" s="63"/>
      <c r="F744" s="63"/>
      <c r="G744" s="63"/>
      <c r="H744" s="63"/>
      <c r="I744" s="63"/>
      <c r="J744" s="63"/>
      <c r="K744" s="63"/>
    </row>
    <row r="745" spans="1:11" ht="12.75">
      <c r="A745" s="63"/>
      <c r="B745" s="63"/>
      <c r="C745" s="63"/>
      <c r="D745" s="63"/>
      <c r="E745" s="63"/>
      <c r="F745" s="63"/>
      <c r="G745" s="63"/>
      <c r="H745" s="63"/>
      <c r="I745" s="63"/>
      <c r="J745" s="63"/>
      <c r="K745" s="63"/>
    </row>
    <row r="746" spans="1:11" ht="12.75">
      <c r="A746" s="63"/>
      <c r="B746" s="63"/>
      <c r="C746" s="63"/>
      <c r="D746" s="63"/>
      <c r="E746" s="63"/>
      <c r="F746" s="63"/>
      <c r="G746" s="63"/>
      <c r="H746" s="63"/>
      <c r="I746" s="63"/>
      <c r="J746" s="63"/>
      <c r="K746" s="63"/>
    </row>
    <row r="747" spans="1:11" ht="12.75">
      <c r="A747" s="63"/>
      <c r="B747" s="63"/>
      <c r="C747" s="63"/>
      <c r="D747" s="63"/>
      <c r="E747" s="63"/>
      <c r="F747" s="63"/>
      <c r="G747" s="63"/>
      <c r="H747" s="63"/>
      <c r="I747" s="63"/>
      <c r="J747" s="63"/>
      <c r="K747" s="63"/>
    </row>
    <row r="748" spans="1:11" ht="12.75">
      <c r="A748" s="63"/>
      <c r="B748" s="63"/>
      <c r="C748" s="63"/>
      <c r="D748" s="63"/>
      <c r="E748" s="63"/>
      <c r="F748" s="63"/>
      <c r="G748" s="63"/>
      <c r="H748" s="63"/>
      <c r="I748" s="63"/>
      <c r="J748" s="63"/>
      <c r="K748" s="63"/>
    </row>
    <row r="749" spans="1:11" ht="12.75">
      <c r="A749" s="63"/>
      <c r="B749" s="63"/>
      <c r="C749" s="63"/>
      <c r="D749" s="63"/>
      <c r="E749" s="63"/>
      <c r="F749" s="63"/>
      <c r="G749" s="63"/>
      <c r="H749" s="63"/>
      <c r="I749" s="63"/>
      <c r="J749" s="63"/>
      <c r="K749" s="63"/>
    </row>
    <row r="750" spans="1:11" ht="12.75">
      <c r="A750" s="63"/>
      <c r="B750" s="63"/>
      <c r="C750" s="63"/>
      <c r="D750" s="63"/>
      <c r="E750" s="63"/>
      <c r="F750" s="63"/>
      <c r="G750" s="63"/>
      <c r="H750" s="63"/>
      <c r="I750" s="63"/>
      <c r="J750" s="63"/>
      <c r="K750" s="63"/>
    </row>
    <row r="751" spans="1:11" ht="12.75">
      <c r="A751" s="63"/>
      <c r="B751" s="63"/>
      <c r="C751" s="63"/>
      <c r="D751" s="63"/>
      <c r="E751" s="63"/>
      <c r="F751" s="63"/>
      <c r="G751" s="63"/>
      <c r="H751" s="63"/>
      <c r="I751" s="63"/>
      <c r="J751" s="63"/>
      <c r="K751" s="63"/>
    </row>
    <row r="752" spans="1:11" ht="12.75">
      <c r="A752" s="63"/>
      <c r="B752" s="63"/>
      <c r="C752" s="63"/>
      <c r="D752" s="63"/>
      <c r="E752" s="63"/>
      <c r="F752" s="63"/>
      <c r="G752" s="63"/>
      <c r="H752" s="63"/>
      <c r="I752" s="63"/>
      <c r="J752" s="63"/>
      <c r="K752" s="63"/>
    </row>
    <row r="753" spans="1:11" ht="12.75">
      <c r="A753" s="63"/>
      <c r="B753" s="63"/>
      <c r="C753" s="63"/>
      <c r="D753" s="63"/>
      <c r="E753" s="63"/>
      <c r="F753" s="63"/>
      <c r="G753" s="63"/>
      <c r="H753" s="63"/>
      <c r="I753" s="63"/>
      <c r="J753" s="63"/>
      <c r="K753" s="63"/>
    </row>
    <row r="754" spans="1:11" ht="12.75">
      <c r="A754" s="63"/>
      <c r="B754" s="63"/>
      <c r="C754" s="63"/>
      <c r="D754" s="63"/>
      <c r="E754" s="63"/>
      <c r="F754" s="63"/>
      <c r="G754" s="63"/>
      <c r="H754" s="63"/>
      <c r="I754" s="63"/>
      <c r="J754" s="63"/>
      <c r="K754" s="63"/>
    </row>
    <row r="755" spans="1:11" ht="12.75">
      <c r="A755" s="63"/>
      <c r="B755" s="63"/>
      <c r="C755" s="63"/>
      <c r="D755" s="63"/>
      <c r="E755" s="63"/>
      <c r="F755" s="63"/>
      <c r="G755" s="63"/>
      <c r="H755" s="63"/>
      <c r="I755" s="63"/>
      <c r="J755" s="63"/>
      <c r="K755" s="63"/>
    </row>
    <row r="756" spans="1:11" ht="12.75">
      <c r="A756" s="63"/>
      <c r="B756" s="63"/>
      <c r="C756" s="63"/>
      <c r="D756" s="63"/>
      <c r="E756" s="63"/>
      <c r="F756" s="63"/>
      <c r="G756" s="63"/>
      <c r="H756" s="63"/>
      <c r="I756" s="63"/>
      <c r="J756" s="63"/>
      <c r="K756" s="63"/>
    </row>
    <row r="757" spans="1:11" ht="12.75">
      <c r="A757" s="63"/>
      <c r="B757" s="63"/>
      <c r="C757" s="63"/>
      <c r="D757" s="63"/>
      <c r="E757" s="63"/>
      <c r="F757" s="63"/>
      <c r="G757" s="63"/>
      <c r="H757" s="63"/>
      <c r="I757" s="63"/>
      <c r="J757" s="63"/>
      <c r="K757" s="63"/>
    </row>
    <row r="758" spans="1:11" ht="12.75">
      <c r="A758" s="63"/>
      <c r="B758" s="63"/>
      <c r="C758" s="63"/>
      <c r="D758" s="63"/>
      <c r="E758" s="63"/>
      <c r="F758" s="63"/>
      <c r="G758" s="63"/>
      <c r="H758" s="63"/>
      <c r="I758" s="63"/>
      <c r="J758" s="63"/>
      <c r="K758" s="63"/>
    </row>
    <row r="759" spans="1:11" ht="12.75">
      <c r="A759" s="63"/>
      <c r="B759" s="63"/>
      <c r="C759" s="63"/>
      <c r="D759" s="63"/>
      <c r="E759" s="63"/>
      <c r="F759" s="63"/>
      <c r="G759" s="63"/>
      <c r="H759" s="63"/>
      <c r="I759" s="63"/>
      <c r="J759" s="63"/>
      <c r="K759" s="63"/>
    </row>
    <row r="760" spans="1:11" ht="12.75">
      <c r="A760" s="63"/>
      <c r="B760" s="63"/>
      <c r="C760" s="63"/>
      <c r="D760" s="63"/>
      <c r="E760" s="63"/>
      <c r="F760" s="63"/>
      <c r="G760" s="63"/>
      <c r="H760" s="63"/>
      <c r="I760" s="63"/>
      <c r="J760" s="63"/>
      <c r="K760" s="63"/>
    </row>
    <row r="761" spans="1:11" ht="12.75">
      <c r="A761" s="63"/>
      <c r="B761" s="63"/>
      <c r="C761" s="63"/>
      <c r="D761" s="63"/>
      <c r="E761" s="63"/>
      <c r="F761" s="63"/>
      <c r="G761" s="63"/>
      <c r="H761" s="63"/>
      <c r="I761" s="63"/>
      <c r="J761" s="63"/>
      <c r="K761" s="63"/>
    </row>
    <row r="762" spans="1:11" ht="12.75">
      <c r="A762" s="63"/>
      <c r="B762" s="63"/>
      <c r="C762" s="63"/>
      <c r="D762" s="63"/>
      <c r="E762" s="63"/>
      <c r="F762" s="63"/>
      <c r="G762" s="63"/>
      <c r="H762" s="63"/>
      <c r="I762" s="63"/>
      <c r="J762" s="63"/>
      <c r="K762" s="63"/>
    </row>
    <row r="763" spans="1:11" ht="12.75">
      <c r="A763" s="63"/>
      <c r="B763" s="63"/>
      <c r="C763" s="63"/>
      <c r="D763" s="63"/>
      <c r="E763" s="63"/>
      <c r="F763" s="63"/>
      <c r="G763" s="63"/>
      <c r="H763" s="63"/>
      <c r="I763" s="63"/>
      <c r="J763" s="63"/>
      <c r="K763" s="63"/>
    </row>
    <row r="764" spans="1:11" ht="12.75">
      <c r="A764" s="63"/>
      <c r="B764" s="63"/>
      <c r="C764" s="63"/>
      <c r="D764" s="63"/>
      <c r="E764" s="63"/>
      <c r="F764" s="63"/>
      <c r="G764" s="63"/>
      <c r="H764" s="63"/>
      <c r="I764" s="63"/>
      <c r="J764" s="63"/>
      <c r="K764" s="63"/>
    </row>
    <row r="765" spans="1:11" ht="12.75">
      <c r="A765" s="63"/>
      <c r="B765" s="63"/>
      <c r="C765" s="63"/>
      <c r="D765" s="63"/>
      <c r="E765" s="63"/>
      <c r="F765" s="63"/>
      <c r="G765" s="63"/>
      <c r="H765" s="63"/>
      <c r="I765" s="63"/>
      <c r="J765" s="63"/>
      <c r="K765" s="63"/>
    </row>
    <row r="766" spans="1:11" ht="12.75">
      <c r="A766" s="63"/>
      <c r="B766" s="63"/>
      <c r="C766" s="63"/>
      <c r="D766" s="63"/>
      <c r="E766" s="63"/>
      <c r="F766" s="63"/>
      <c r="G766" s="63"/>
      <c r="H766" s="63"/>
      <c r="I766" s="63"/>
      <c r="J766" s="63"/>
      <c r="K766" s="63"/>
    </row>
    <row r="767" spans="1:11" ht="12.75">
      <c r="A767" s="63"/>
      <c r="B767" s="63"/>
      <c r="C767" s="63"/>
      <c r="D767" s="63"/>
      <c r="E767" s="63"/>
      <c r="F767" s="63"/>
      <c r="G767" s="63"/>
      <c r="H767" s="63"/>
      <c r="I767" s="63"/>
      <c r="J767" s="63"/>
      <c r="K767" s="63"/>
    </row>
    <row r="768" spans="1:11" ht="12.75">
      <c r="A768" s="63"/>
      <c r="B768" s="63"/>
      <c r="C768" s="63"/>
      <c r="D768" s="63"/>
      <c r="E768" s="63"/>
      <c r="F768" s="63"/>
      <c r="G768" s="63"/>
      <c r="H768" s="63"/>
      <c r="I768" s="63"/>
      <c r="J768" s="63"/>
      <c r="K768" s="63"/>
    </row>
    <row r="769" spans="1:11" ht="12.75">
      <c r="A769" s="63"/>
      <c r="B769" s="63"/>
      <c r="C769" s="63"/>
      <c r="D769" s="63"/>
      <c r="E769" s="63"/>
      <c r="F769" s="63"/>
      <c r="G769" s="63"/>
      <c r="H769" s="63"/>
      <c r="I769" s="63"/>
      <c r="J769" s="63"/>
      <c r="K769" s="63"/>
    </row>
    <row r="770" spans="1:11" ht="12.75">
      <c r="A770" s="63"/>
      <c r="B770" s="63"/>
      <c r="C770" s="63"/>
      <c r="D770" s="63"/>
      <c r="E770" s="63"/>
      <c r="F770" s="63"/>
      <c r="G770" s="63"/>
      <c r="H770" s="63"/>
      <c r="I770" s="63"/>
      <c r="J770" s="63"/>
      <c r="K770" s="63"/>
    </row>
    <row r="771" spans="1:11" ht="12.75">
      <c r="A771" s="63"/>
      <c r="B771" s="63"/>
      <c r="C771" s="63"/>
      <c r="D771" s="63"/>
      <c r="E771" s="63"/>
      <c r="F771" s="63"/>
      <c r="G771" s="63"/>
      <c r="H771" s="63"/>
      <c r="I771" s="63"/>
      <c r="J771" s="63"/>
      <c r="K771" s="63"/>
    </row>
    <row r="772" spans="1:11" ht="12.75">
      <c r="A772" s="63"/>
      <c r="B772" s="63"/>
      <c r="C772" s="63"/>
      <c r="D772" s="63"/>
      <c r="E772" s="63"/>
      <c r="F772" s="63"/>
      <c r="G772" s="63"/>
      <c r="H772" s="63"/>
      <c r="I772" s="63"/>
      <c r="J772" s="63"/>
      <c r="K772" s="63"/>
    </row>
    <row r="773" spans="1:11" ht="12.75">
      <c r="A773" s="63"/>
      <c r="B773" s="63"/>
      <c r="C773" s="63"/>
      <c r="D773" s="63"/>
      <c r="E773" s="63"/>
      <c r="F773" s="63"/>
      <c r="G773" s="63"/>
      <c r="H773" s="63"/>
      <c r="I773" s="63"/>
      <c r="J773" s="63"/>
      <c r="K773" s="63"/>
    </row>
    <row r="774" spans="1:11" ht="12.75">
      <c r="A774" s="63"/>
      <c r="B774" s="63"/>
      <c r="C774" s="63"/>
      <c r="D774" s="63"/>
      <c r="E774" s="63"/>
      <c r="F774" s="63"/>
      <c r="G774" s="63"/>
      <c r="H774" s="63"/>
      <c r="I774" s="63"/>
      <c r="J774" s="63"/>
      <c r="K774" s="63"/>
    </row>
    <row r="775" spans="1:11" ht="12.75">
      <c r="A775" s="63"/>
      <c r="B775" s="63"/>
      <c r="C775" s="63"/>
      <c r="D775" s="63"/>
      <c r="E775" s="63"/>
      <c r="F775" s="63"/>
      <c r="G775" s="63"/>
      <c r="H775" s="63"/>
      <c r="I775" s="63"/>
      <c r="J775" s="63"/>
      <c r="K775" s="63"/>
    </row>
    <row r="776" spans="1:11" ht="12.75">
      <c r="A776" s="63"/>
      <c r="B776" s="63"/>
      <c r="C776" s="63"/>
      <c r="D776" s="63"/>
      <c r="E776" s="63"/>
      <c r="F776" s="63"/>
      <c r="G776" s="63"/>
      <c r="H776" s="63"/>
      <c r="I776" s="63"/>
      <c r="J776" s="63"/>
      <c r="K776" s="63"/>
    </row>
    <row r="777" spans="1:11" ht="12.75">
      <c r="A777" s="63"/>
      <c r="B777" s="63"/>
      <c r="C777" s="63"/>
      <c r="D777" s="63"/>
      <c r="E777" s="63"/>
      <c r="F777" s="63"/>
      <c r="G777" s="63"/>
      <c r="H777" s="63"/>
      <c r="I777" s="63"/>
      <c r="J777" s="63"/>
      <c r="K777" s="63"/>
    </row>
    <row r="778" spans="1:11" ht="12.75">
      <c r="A778" s="63"/>
      <c r="B778" s="63"/>
      <c r="C778" s="63"/>
      <c r="D778" s="63"/>
      <c r="E778" s="63"/>
      <c r="F778" s="63"/>
      <c r="G778" s="63"/>
      <c r="H778" s="63"/>
      <c r="I778" s="63"/>
      <c r="J778" s="63"/>
      <c r="K778" s="63"/>
    </row>
    <row r="779" spans="1:11" ht="12.75">
      <c r="A779" s="63"/>
      <c r="B779" s="63"/>
      <c r="C779" s="63"/>
      <c r="D779" s="63"/>
      <c r="E779" s="63"/>
      <c r="F779" s="63"/>
      <c r="G779" s="63"/>
      <c r="H779" s="63"/>
      <c r="I779" s="63"/>
      <c r="J779" s="63"/>
      <c r="K779" s="63"/>
    </row>
    <row r="780" spans="1:11" ht="12.75">
      <c r="A780" s="63"/>
      <c r="B780" s="63"/>
      <c r="C780" s="63"/>
      <c r="D780" s="63"/>
      <c r="E780" s="63"/>
      <c r="F780" s="63"/>
      <c r="G780" s="63"/>
      <c r="H780" s="63"/>
      <c r="I780" s="63"/>
      <c r="J780" s="63"/>
      <c r="K780" s="63"/>
    </row>
    <row r="781" spans="1:11" ht="12.75">
      <c r="A781" s="63"/>
      <c r="B781" s="63"/>
      <c r="C781" s="63"/>
      <c r="D781" s="63"/>
      <c r="E781" s="63"/>
      <c r="F781" s="63"/>
      <c r="G781" s="63"/>
      <c r="H781" s="63"/>
      <c r="I781" s="63"/>
      <c r="J781" s="63"/>
      <c r="K781" s="63"/>
    </row>
    <row r="782" spans="1:11" ht="12.75">
      <c r="A782" s="63"/>
      <c r="B782" s="63"/>
      <c r="C782" s="63"/>
      <c r="D782" s="63"/>
      <c r="E782" s="63"/>
      <c r="F782" s="63"/>
      <c r="G782" s="63"/>
      <c r="H782" s="63"/>
      <c r="I782" s="63"/>
      <c r="J782" s="63"/>
      <c r="K782" s="63"/>
    </row>
    <row r="783" spans="1:11" ht="12.75">
      <c r="A783" s="63"/>
      <c r="B783" s="63"/>
      <c r="C783" s="63"/>
      <c r="D783" s="63"/>
      <c r="E783" s="63"/>
      <c r="F783" s="63"/>
      <c r="G783" s="63"/>
      <c r="H783" s="63"/>
      <c r="I783" s="63"/>
      <c r="J783" s="63"/>
      <c r="K783" s="63"/>
    </row>
    <row r="784" spans="1:11" ht="12.75">
      <c r="A784" s="63"/>
      <c r="B784" s="63"/>
      <c r="C784" s="63"/>
      <c r="D784" s="63"/>
      <c r="E784" s="63"/>
      <c r="F784" s="63"/>
      <c r="G784" s="63"/>
      <c r="H784" s="63"/>
      <c r="I784" s="63"/>
      <c r="J784" s="63"/>
      <c r="K784" s="63"/>
    </row>
    <row r="785" spans="1:11" ht="12.75">
      <c r="A785" s="63"/>
      <c r="B785" s="63"/>
      <c r="C785" s="63"/>
      <c r="D785" s="63"/>
      <c r="E785" s="63"/>
      <c r="F785" s="63"/>
      <c r="G785" s="63"/>
      <c r="H785" s="63"/>
      <c r="I785" s="63"/>
      <c r="J785" s="63"/>
      <c r="K785" s="63"/>
    </row>
    <row r="786" spans="1:11" ht="12.75">
      <c r="A786" s="63"/>
      <c r="B786" s="63"/>
      <c r="C786" s="63"/>
      <c r="D786" s="63"/>
      <c r="E786" s="63"/>
      <c r="F786" s="63"/>
      <c r="G786" s="63"/>
      <c r="H786" s="63"/>
      <c r="I786" s="63"/>
      <c r="J786" s="63"/>
      <c r="K786" s="63"/>
    </row>
    <row r="787" spans="1:11" ht="12.75">
      <c r="A787" s="63"/>
      <c r="B787" s="63"/>
      <c r="C787" s="63"/>
      <c r="D787" s="63"/>
      <c r="E787" s="63"/>
      <c r="F787" s="63"/>
      <c r="G787" s="63"/>
      <c r="H787" s="63"/>
      <c r="I787" s="63"/>
      <c r="J787" s="63"/>
      <c r="K787" s="63"/>
    </row>
    <row r="788" spans="1:11" ht="12.75">
      <c r="A788" s="63"/>
      <c r="B788" s="63"/>
      <c r="C788" s="63"/>
      <c r="D788" s="63"/>
      <c r="E788" s="63"/>
      <c r="F788" s="63"/>
      <c r="G788" s="63"/>
      <c r="H788" s="63"/>
      <c r="I788" s="63"/>
      <c r="J788" s="63"/>
      <c r="K788" s="63"/>
    </row>
    <row r="789" spans="1:11" ht="12.75">
      <c r="A789" s="63"/>
      <c r="B789" s="63"/>
      <c r="C789" s="63"/>
      <c r="D789" s="63"/>
      <c r="E789" s="63"/>
      <c r="F789" s="63"/>
      <c r="G789" s="63"/>
      <c r="H789" s="63"/>
      <c r="I789" s="63"/>
      <c r="J789" s="63"/>
      <c r="K789" s="63"/>
    </row>
    <row r="790" spans="1:11" ht="12.75">
      <c r="A790" s="63"/>
      <c r="B790" s="63"/>
      <c r="C790" s="63"/>
      <c r="D790" s="63"/>
      <c r="E790" s="63"/>
      <c r="F790" s="63"/>
      <c r="G790" s="63"/>
      <c r="H790" s="63"/>
      <c r="I790" s="63"/>
      <c r="J790" s="63"/>
      <c r="K790" s="63"/>
    </row>
    <row r="791" spans="1:11" ht="12.75">
      <c r="A791" s="63"/>
      <c r="B791" s="63"/>
      <c r="C791" s="63"/>
      <c r="D791" s="63"/>
      <c r="E791" s="63"/>
      <c r="F791" s="63"/>
      <c r="G791" s="63"/>
      <c r="H791" s="63"/>
      <c r="I791" s="63"/>
      <c r="J791" s="63"/>
      <c r="K791" s="63"/>
    </row>
    <row r="792" spans="1:11" ht="12.75">
      <c r="A792" s="63"/>
      <c r="B792" s="63"/>
      <c r="C792" s="63"/>
      <c r="D792" s="63"/>
      <c r="E792" s="63"/>
      <c r="F792" s="63"/>
      <c r="G792" s="63"/>
      <c r="H792" s="63"/>
      <c r="I792" s="63"/>
      <c r="J792" s="63"/>
      <c r="K792" s="63"/>
    </row>
    <row r="793" spans="1:11" ht="12.75">
      <c r="A793" s="63"/>
      <c r="B793" s="63"/>
      <c r="C793" s="63"/>
      <c r="D793" s="63"/>
      <c r="E793" s="63"/>
      <c r="F793" s="63"/>
      <c r="G793" s="63"/>
      <c r="H793" s="63"/>
      <c r="I793" s="63"/>
      <c r="J793" s="63"/>
      <c r="K793" s="63"/>
    </row>
    <row r="794" spans="1:11" ht="12.75">
      <c r="A794" s="63"/>
      <c r="B794" s="63"/>
      <c r="C794" s="63"/>
      <c r="D794" s="63"/>
      <c r="E794" s="63"/>
      <c r="F794" s="63"/>
      <c r="G794" s="63"/>
      <c r="H794" s="63"/>
      <c r="I794" s="63"/>
      <c r="J794" s="63"/>
      <c r="K794" s="63"/>
    </row>
    <row r="795" spans="1:11" ht="12.75">
      <c r="A795" s="63"/>
      <c r="B795" s="63"/>
      <c r="C795" s="63"/>
      <c r="D795" s="63"/>
      <c r="E795" s="63"/>
      <c r="F795" s="63"/>
      <c r="G795" s="63"/>
      <c r="H795" s="63"/>
      <c r="I795" s="63"/>
      <c r="J795" s="63"/>
      <c r="K795" s="63"/>
    </row>
    <row r="796" spans="1:11" ht="12.75">
      <c r="A796" s="63"/>
      <c r="B796" s="63"/>
      <c r="C796" s="63"/>
      <c r="D796" s="63"/>
      <c r="E796" s="63"/>
      <c r="F796" s="63"/>
      <c r="G796" s="63"/>
      <c r="H796" s="63"/>
      <c r="I796" s="63"/>
      <c r="J796" s="63"/>
      <c r="K796" s="63"/>
    </row>
    <row r="797" spans="1:11" ht="12.75">
      <c r="A797" s="63"/>
      <c r="B797" s="63"/>
      <c r="C797" s="63"/>
      <c r="D797" s="63"/>
      <c r="E797" s="63"/>
      <c r="F797" s="63"/>
      <c r="G797" s="63"/>
      <c r="H797" s="63"/>
      <c r="I797" s="63"/>
      <c r="J797" s="63"/>
      <c r="K797" s="63"/>
    </row>
    <row r="798" spans="1:11" ht="12.75">
      <c r="A798" s="63"/>
      <c r="B798" s="63"/>
      <c r="C798" s="63"/>
      <c r="D798" s="63"/>
      <c r="E798" s="63"/>
      <c r="F798" s="63"/>
      <c r="G798" s="63"/>
      <c r="H798" s="63"/>
      <c r="I798" s="63"/>
      <c r="J798" s="63"/>
      <c r="K798" s="63"/>
    </row>
    <row r="799" spans="1:11" ht="12.75">
      <c r="A799" s="63"/>
      <c r="B799" s="63"/>
      <c r="C799" s="63"/>
      <c r="D799" s="63"/>
      <c r="E799" s="63"/>
      <c r="F799" s="63"/>
      <c r="G799" s="63"/>
      <c r="H799" s="63"/>
      <c r="I799" s="63"/>
      <c r="J799" s="63"/>
      <c r="K799" s="63"/>
    </row>
    <row r="800" spans="1:11" ht="12.75">
      <c r="A800" s="63"/>
      <c r="B800" s="63"/>
      <c r="C800" s="63"/>
      <c r="D800" s="63"/>
      <c r="E800" s="63"/>
      <c r="F800" s="63"/>
      <c r="G800" s="63"/>
      <c r="H800" s="63"/>
      <c r="I800" s="63"/>
      <c r="J800" s="63"/>
      <c r="K800" s="63"/>
    </row>
    <row r="801" spans="1:11" ht="12.75">
      <c r="A801" s="63"/>
      <c r="B801" s="63"/>
      <c r="C801" s="63"/>
      <c r="D801" s="63"/>
      <c r="E801" s="63"/>
      <c r="F801" s="63"/>
      <c r="G801" s="63"/>
      <c r="H801" s="63"/>
      <c r="I801" s="63"/>
      <c r="J801" s="63"/>
      <c r="K801" s="63"/>
    </row>
    <row r="802" spans="1:11" ht="12.75">
      <c r="A802" s="63"/>
      <c r="B802" s="63"/>
      <c r="C802" s="63"/>
      <c r="D802" s="63"/>
      <c r="E802" s="63"/>
      <c r="F802" s="63"/>
      <c r="G802" s="63"/>
      <c r="H802" s="63"/>
      <c r="I802" s="63"/>
      <c r="J802" s="63"/>
      <c r="K802" s="63"/>
    </row>
    <row r="803" spans="1:11" ht="12.75">
      <c r="A803" s="63"/>
      <c r="B803" s="63"/>
      <c r="C803" s="63"/>
      <c r="D803" s="63"/>
      <c r="E803" s="63"/>
      <c r="F803" s="63"/>
      <c r="G803" s="63"/>
      <c r="H803" s="63"/>
      <c r="I803" s="63"/>
      <c r="J803" s="63"/>
      <c r="K803" s="63"/>
    </row>
    <row r="804" spans="1:11" ht="12.75">
      <c r="A804" s="63"/>
      <c r="B804" s="63"/>
      <c r="C804" s="63"/>
      <c r="D804" s="63"/>
      <c r="E804" s="63"/>
      <c r="F804" s="63"/>
      <c r="G804" s="63"/>
      <c r="H804" s="63"/>
      <c r="I804" s="63"/>
      <c r="J804" s="63"/>
      <c r="K804" s="63"/>
    </row>
    <row r="805" spans="1:11" ht="12.75">
      <c r="A805" s="63"/>
      <c r="B805" s="63"/>
      <c r="C805" s="63"/>
      <c r="D805" s="63"/>
      <c r="E805" s="63"/>
      <c r="F805" s="63"/>
      <c r="G805" s="63"/>
      <c r="H805" s="63"/>
      <c r="I805" s="63"/>
      <c r="J805" s="63"/>
      <c r="K805" s="63"/>
    </row>
    <row r="806" spans="1:11" ht="12.75">
      <c r="A806" s="63"/>
      <c r="B806" s="63"/>
      <c r="C806" s="63"/>
      <c r="D806" s="63"/>
      <c r="E806" s="63"/>
      <c r="F806" s="63"/>
      <c r="G806" s="63"/>
      <c r="H806" s="63"/>
      <c r="I806" s="63"/>
      <c r="J806" s="63"/>
      <c r="K806" s="63"/>
    </row>
    <row r="807" spans="1:11" ht="12.75">
      <c r="A807" s="63"/>
      <c r="B807" s="63"/>
      <c r="C807" s="63"/>
      <c r="D807" s="63"/>
      <c r="E807" s="63"/>
      <c r="F807" s="63"/>
      <c r="G807" s="63"/>
      <c r="H807" s="63"/>
      <c r="I807" s="63"/>
      <c r="J807" s="63"/>
      <c r="K807" s="63"/>
    </row>
    <row r="808" spans="1:11" ht="12.75">
      <c r="A808" s="63"/>
      <c r="B808" s="63"/>
      <c r="C808" s="63"/>
      <c r="D808" s="63"/>
      <c r="E808" s="63"/>
      <c r="F808" s="63"/>
      <c r="G808" s="63"/>
      <c r="H808" s="63"/>
      <c r="I808" s="63"/>
      <c r="J808" s="63"/>
      <c r="K808" s="63"/>
    </row>
    <row r="809" spans="1:11" ht="12.75">
      <c r="A809" s="63"/>
      <c r="B809" s="63"/>
      <c r="C809" s="63"/>
      <c r="D809" s="63"/>
      <c r="E809" s="63"/>
      <c r="F809" s="63"/>
      <c r="G809" s="63"/>
      <c r="H809" s="63"/>
      <c r="I809" s="63"/>
      <c r="J809" s="63"/>
      <c r="K809" s="63"/>
    </row>
    <row r="810" spans="1:11" ht="12.75">
      <c r="A810" s="63"/>
      <c r="B810" s="63"/>
      <c r="C810" s="63"/>
      <c r="D810" s="63"/>
      <c r="E810" s="63"/>
      <c r="F810" s="63"/>
      <c r="G810" s="63"/>
      <c r="H810" s="63"/>
      <c r="I810" s="63"/>
      <c r="J810" s="63"/>
      <c r="K810" s="63"/>
    </row>
    <row r="811" spans="1:11" ht="12.75">
      <c r="A811" s="63"/>
      <c r="B811" s="63"/>
      <c r="C811" s="63"/>
      <c r="D811" s="63"/>
      <c r="E811" s="63"/>
      <c r="F811" s="63"/>
      <c r="G811" s="63"/>
      <c r="H811" s="63"/>
      <c r="I811" s="63"/>
      <c r="J811" s="63"/>
      <c r="K811" s="63"/>
    </row>
    <row r="812" spans="1:11" ht="12.75">
      <c r="A812" s="63"/>
      <c r="B812" s="63"/>
      <c r="C812" s="63"/>
      <c r="D812" s="63"/>
      <c r="E812" s="63"/>
      <c r="F812" s="63"/>
      <c r="G812" s="63"/>
      <c r="H812" s="63"/>
      <c r="I812" s="63"/>
      <c r="J812" s="63"/>
      <c r="K812" s="63"/>
    </row>
    <row r="813" spans="1:11" ht="12.75">
      <c r="A813" s="63"/>
      <c r="B813" s="63"/>
      <c r="C813" s="63"/>
      <c r="D813" s="63"/>
      <c r="E813" s="63"/>
      <c r="F813" s="63"/>
      <c r="G813" s="63"/>
      <c r="H813" s="63"/>
      <c r="I813" s="63"/>
      <c r="J813" s="63"/>
      <c r="K813" s="63"/>
    </row>
    <row r="814" spans="1:11" ht="12.75">
      <c r="A814" s="63"/>
      <c r="B814" s="63"/>
      <c r="C814" s="63"/>
      <c r="D814" s="63"/>
      <c r="E814" s="63"/>
      <c r="F814" s="63"/>
      <c r="G814" s="63"/>
      <c r="H814" s="63"/>
      <c r="I814" s="63"/>
      <c r="J814" s="63"/>
      <c r="K814" s="63"/>
    </row>
    <row r="815" spans="1:11" ht="12.75">
      <c r="A815" s="63"/>
      <c r="B815" s="63"/>
      <c r="C815" s="63"/>
      <c r="D815" s="63"/>
      <c r="E815" s="63"/>
      <c r="F815" s="63"/>
      <c r="G815" s="63"/>
      <c r="H815" s="63"/>
      <c r="I815" s="63"/>
      <c r="J815" s="63"/>
      <c r="K815" s="63"/>
    </row>
    <row r="816" spans="1:11" ht="12.75">
      <c r="A816" s="63"/>
      <c r="B816" s="63"/>
      <c r="C816" s="63"/>
      <c r="D816" s="63"/>
      <c r="E816" s="63"/>
      <c r="F816" s="63"/>
      <c r="G816" s="63"/>
      <c r="H816" s="63"/>
      <c r="I816" s="63"/>
      <c r="J816" s="63"/>
      <c r="K816" s="63"/>
    </row>
    <row r="817" spans="1:11" ht="12.75">
      <c r="A817" s="63"/>
      <c r="B817" s="63"/>
      <c r="C817" s="63"/>
      <c r="D817" s="63"/>
      <c r="E817" s="63"/>
      <c r="F817" s="63"/>
      <c r="G817" s="63"/>
      <c r="H817" s="63"/>
      <c r="I817" s="63"/>
      <c r="J817" s="63"/>
      <c r="K817" s="63"/>
    </row>
    <row r="818" spans="1:11" ht="12.75">
      <c r="A818" s="63"/>
      <c r="B818" s="63"/>
      <c r="C818" s="63"/>
      <c r="D818" s="63"/>
      <c r="E818" s="63"/>
      <c r="F818" s="63"/>
      <c r="G818" s="63"/>
      <c r="H818" s="63"/>
      <c r="I818" s="63"/>
      <c r="J818" s="63"/>
      <c r="K818" s="63"/>
    </row>
    <row r="819" spans="1:11" ht="12.75">
      <c r="A819" s="63"/>
      <c r="B819" s="63"/>
      <c r="C819" s="63"/>
      <c r="D819" s="63"/>
      <c r="E819" s="63"/>
      <c r="F819" s="63"/>
      <c r="G819" s="63"/>
      <c r="H819" s="63"/>
      <c r="I819" s="63"/>
      <c r="J819" s="63"/>
      <c r="K819" s="63"/>
    </row>
    <row r="820" spans="1:11" ht="12.75">
      <c r="A820" s="63"/>
      <c r="B820" s="63"/>
      <c r="C820" s="63"/>
      <c r="D820" s="63"/>
      <c r="E820" s="63"/>
      <c r="F820" s="63"/>
      <c r="G820" s="63"/>
      <c r="H820" s="63"/>
      <c r="I820" s="63"/>
      <c r="J820" s="63"/>
      <c r="K820" s="63"/>
    </row>
    <row r="821" spans="1:11" ht="12.75">
      <c r="A821" s="63"/>
      <c r="B821" s="63"/>
      <c r="C821" s="63"/>
      <c r="D821" s="63"/>
      <c r="E821" s="63"/>
      <c r="F821" s="63"/>
      <c r="G821" s="63"/>
      <c r="H821" s="63"/>
      <c r="I821" s="63"/>
      <c r="J821" s="63"/>
      <c r="K821" s="63"/>
    </row>
    <row r="822" spans="1:11" ht="12.75">
      <c r="A822" s="63"/>
      <c r="B822" s="63"/>
      <c r="C822" s="63"/>
      <c r="D822" s="63"/>
      <c r="E822" s="63"/>
      <c r="F822" s="63"/>
      <c r="G822" s="63"/>
      <c r="H822" s="63"/>
      <c r="I822" s="63"/>
      <c r="J822" s="63"/>
      <c r="K822" s="63"/>
    </row>
    <row r="823" spans="1:11" ht="12.75">
      <c r="A823" s="63"/>
      <c r="B823" s="63"/>
      <c r="C823" s="63"/>
      <c r="D823" s="63"/>
      <c r="E823" s="63"/>
      <c r="F823" s="63"/>
      <c r="G823" s="63"/>
      <c r="H823" s="63"/>
      <c r="I823" s="63"/>
      <c r="J823" s="63"/>
      <c r="K823" s="63"/>
    </row>
    <row r="824" spans="1:11" ht="12.75">
      <c r="A824" s="63"/>
      <c r="B824" s="63"/>
      <c r="C824" s="63"/>
      <c r="D824" s="63"/>
      <c r="E824" s="63"/>
      <c r="F824" s="63"/>
      <c r="G824" s="63"/>
      <c r="H824" s="63"/>
      <c r="I824" s="63"/>
      <c r="J824" s="63"/>
      <c r="K824" s="63"/>
    </row>
    <row r="825" spans="1:11" ht="12.75">
      <c r="A825" s="63"/>
      <c r="B825" s="63"/>
      <c r="C825" s="63"/>
      <c r="D825" s="63"/>
      <c r="E825" s="63"/>
      <c r="F825" s="63"/>
      <c r="G825" s="63"/>
      <c r="H825" s="63"/>
      <c r="I825" s="63"/>
      <c r="J825" s="63"/>
      <c r="K825" s="63"/>
    </row>
    <row r="826" spans="1:11" ht="12.75">
      <c r="A826" s="63"/>
      <c r="B826" s="63"/>
      <c r="C826" s="63"/>
      <c r="D826" s="63"/>
      <c r="E826" s="63"/>
      <c r="F826" s="63"/>
      <c r="G826" s="63"/>
      <c r="H826" s="63"/>
      <c r="I826" s="63"/>
      <c r="J826" s="63"/>
      <c r="K826" s="63"/>
    </row>
    <row r="827" spans="1:11" ht="12.75">
      <c r="A827" s="63"/>
      <c r="B827" s="63"/>
      <c r="C827" s="63"/>
      <c r="D827" s="63"/>
      <c r="E827" s="63"/>
      <c r="F827" s="63"/>
      <c r="G827" s="63"/>
      <c r="H827" s="63"/>
      <c r="I827" s="63"/>
      <c r="J827" s="63"/>
      <c r="K827" s="63"/>
    </row>
    <row r="828" spans="1:11" ht="12.75">
      <c r="A828" s="63"/>
      <c r="B828" s="63"/>
      <c r="C828" s="63"/>
      <c r="D828" s="63"/>
      <c r="E828" s="63"/>
      <c r="F828" s="63"/>
      <c r="G828" s="63"/>
      <c r="H828" s="63"/>
      <c r="I828" s="63"/>
      <c r="J828" s="63"/>
      <c r="K828" s="63"/>
    </row>
    <row r="829" spans="1:11" ht="12.75">
      <c r="A829" s="63"/>
      <c r="B829" s="63"/>
      <c r="C829" s="63"/>
      <c r="D829" s="63"/>
      <c r="E829" s="63"/>
      <c r="F829" s="63"/>
      <c r="G829" s="63"/>
      <c r="H829" s="63"/>
      <c r="I829" s="63"/>
      <c r="J829" s="63"/>
      <c r="K829" s="63"/>
    </row>
    <row r="830" spans="1:11" ht="12.75">
      <c r="A830" s="63"/>
      <c r="B830" s="63"/>
      <c r="C830" s="63"/>
      <c r="D830" s="63"/>
      <c r="E830" s="63"/>
      <c r="F830" s="63"/>
      <c r="G830" s="63"/>
      <c r="H830" s="63"/>
      <c r="I830" s="63"/>
      <c r="J830" s="63"/>
      <c r="K830" s="63"/>
    </row>
    <row r="831" spans="1:11" ht="12.75">
      <c r="A831" s="63"/>
      <c r="B831" s="63"/>
      <c r="C831" s="63"/>
      <c r="D831" s="63"/>
      <c r="E831" s="63"/>
      <c r="F831" s="63"/>
      <c r="G831" s="63"/>
      <c r="H831" s="63"/>
      <c r="I831" s="63"/>
      <c r="J831" s="63"/>
      <c r="K831" s="63"/>
    </row>
    <row r="832" spans="1:11" ht="12.75">
      <c r="A832" s="63"/>
      <c r="B832" s="63"/>
      <c r="C832" s="63"/>
      <c r="D832" s="63"/>
      <c r="E832" s="63"/>
      <c r="F832" s="63"/>
      <c r="G832" s="63"/>
      <c r="H832" s="63"/>
      <c r="I832" s="63"/>
      <c r="J832" s="63"/>
      <c r="K832" s="63"/>
    </row>
    <row r="833" spans="1:11" ht="12.75">
      <c r="A833" s="63"/>
      <c r="B833" s="63"/>
      <c r="C833" s="63"/>
      <c r="D833" s="63"/>
      <c r="E833" s="63"/>
      <c r="F833" s="63"/>
      <c r="G833" s="63"/>
      <c r="H833" s="63"/>
      <c r="I833" s="63"/>
      <c r="J833" s="63"/>
      <c r="K833" s="63"/>
    </row>
    <row r="834" spans="1:11" ht="12.75">
      <c r="A834" s="63"/>
      <c r="B834" s="63"/>
      <c r="C834" s="63"/>
      <c r="D834" s="63"/>
      <c r="E834" s="63"/>
      <c r="F834" s="63"/>
      <c r="G834" s="63"/>
      <c r="H834" s="63"/>
      <c r="I834" s="63"/>
      <c r="J834" s="63"/>
      <c r="K834" s="63"/>
    </row>
    <row r="835" spans="1:11" ht="12.75">
      <c r="A835" s="63"/>
      <c r="B835" s="63"/>
      <c r="C835" s="63"/>
      <c r="D835" s="63"/>
      <c r="E835" s="63"/>
      <c r="F835" s="63"/>
      <c r="G835" s="63"/>
      <c r="H835" s="63"/>
      <c r="I835" s="63"/>
      <c r="J835" s="63"/>
      <c r="K835" s="63"/>
    </row>
    <row r="836" spans="1:11" ht="12.75">
      <c r="A836" s="63"/>
      <c r="B836" s="63"/>
      <c r="C836" s="63"/>
      <c r="D836" s="63"/>
      <c r="E836" s="63"/>
      <c r="F836" s="63"/>
      <c r="G836" s="63"/>
      <c r="H836" s="63"/>
      <c r="I836" s="63"/>
      <c r="J836" s="63"/>
      <c r="K836" s="63"/>
    </row>
    <row r="837" spans="1:11" ht="12.75">
      <c r="A837" s="63"/>
      <c r="B837" s="63"/>
      <c r="C837" s="63"/>
      <c r="D837" s="63"/>
      <c r="E837" s="63"/>
      <c r="F837" s="63"/>
      <c r="G837" s="63"/>
      <c r="H837" s="63"/>
      <c r="I837" s="63"/>
      <c r="J837" s="63"/>
      <c r="K837" s="63"/>
    </row>
    <row r="838" spans="1:11" ht="12.75">
      <c r="A838" s="63"/>
      <c r="B838" s="63"/>
      <c r="C838" s="63"/>
      <c r="D838" s="63"/>
      <c r="E838" s="63"/>
      <c r="F838" s="63"/>
      <c r="G838" s="63"/>
      <c r="H838" s="63"/>
      <c r="I838" s="63"/>
      <c r="J838" s="63"/>
      <c r="K838" s="63"/>
    </row>
    <row r="839" spans="1:11" ht="12.75">
      <c r="A839" s="63"/>
      <c r="B839" s="63"/>
      <c r="C839" s="63"/>
      <c r="D839" s="63"/>
      <c r="E839" s="63"/>
      <c r="F839" s="63"/>
      <c r="G839" s="63"/>
      <c r="H839" s="63"/>
      <c r="I839" s="63"/>
      <c r="J839" s="63"/>
      <c r="K839" s="63"/>
    </row>
    <row r="840" spans="1:11" ht="12.75">
      <c r="A840" s="63"/>
      <c r="B840" s="63"/>
      <c r="C840" s="63"/>
      <c r="D840" s="63"/>
      <c r="E840" s="63"/>
      <c r="F840" s="63"/>
      <c r="G840" s="63"/>
      <c r="H840" s="63"/>
      <c r="I840" s="63"/>
      <c r="J840" s="63"/>
      <c r="K840" s="63"/>
    </row>
    <row r="841" spans="1:11" ht="12.75">
      <c r="A841" s="63"/>
      <c r="B841" s="63"/>
      <c r="C841" s="63"/>
      <c r="D841" s="63"/>
      <c r="E841" s="63"/>
      <c r="F841" s="63"/>
      <c r="G841" s="63"/>
      <c r="H841" s="63"/>
      <c r="I841" s="63"/>
      <c r="J841" s="63"/>
      <c r="K841" s="63"/>
    </row>
    <row r="842" spans="1:11" ht="12.75">
      <c r="A842" s="63"/>
      <c r="B842" s="63"/>
      <c r="C842" s="63"/>
      <c r="D842" s="63"/>
      <c r="E842" s="63"/>
      <c r="F842" s="63"/>
      <c r="G842" s="63"/>
      <c r="H842" s="63"/>
      <c r="I842" s="63"/>
      <c r="J842" s="63"/>
      <c r="K842" s="63"/>
    </row>
    <row r="843" spans="1:11" ht="12.75">
      <c r="A843" s="63"/>
      <c r="B843" s="63"/>
      <c r="C843" s="63"/>
      <c r="D843" s="63"/>
      <c r="E843" s="63"/>
      <c r="F843" s="63"/>
      <c r="G843" s="63"/>
      <c r="H843" s="63"/>
      <c r="I843" s="63"/>
      <c r="J843" s="63"/>
      <c r="K843" s="63"/>
    </row>
    <row r="844" spans="1:11" ht="12.75">
      <c r="A844" s="63"/>
      <c r="B844" s="63"/>
      <c r="C844" s="63"/>
      <c r="D844" s="63"/>
      <c r="E844" s="63"/>
      <c r="F844" s="63"/>
      <c r="G844" s="63"/>
      <c r="H844" s="63"/>
      <c r="I844" s="63"/>
      <c r="J844" s="63"/>
      <c r="K844" s="63"/>
    </row>
    <row r="845" spans="1:11" ht="12.75">
      <c r="A845" s="63"/>
      <c r="B845" s="63"/>
      <c r="C845" s="63"/>
      <c r="D845" s="63"/>
      <c r="E845" s="63"/>
      <c r="F845" s="63"/>
      <c r="G845" s="63"/>
      <c r="H845" s="63"/>
      <c r="I845" s="63"/>
      <c r="J845" s="63"/>
      <c r="K845" s="63"/>
    </row>
    <row r="846" spans="1:11" ht="12.75">
      <c r="A846" s="63"/>
      <c r="B846" s="63"/>
      <c r="C846" s="63"/>
      <c r="D846" s="63"/>
      <c r="E846" s="63"/>
      <c r="F846" s="63"/>
      <c r="G846" s="63"/>
      <c r="H846" s="63"/>
      <c r="I846" s="63"/>
      <c r="J846" s="63"/>
      <c r="K846" s="63"/>
    </row>
    <row r="847" spans="1:11" ht="12.75">
      <c r="A847" s="63"/>
      <c r="B847" s="63"/>
      <c r="C847" s="63"/>
      <c r="D847" s="63"/>
      <c r="E847" s="63"/>
      <c r="F847" s="63"/>
      <c r="G847" s="63"/>
      <c r="H847" s="63"/>
      <c r="I847" s="63"/>
      <c r="J847" s="63"/>
      <c r="K847" s="63"/>
    </row>
    <row r="848" spans="1:11" ht="12.75">
      <c r="A848" s="63"/>
      <c r="B848" s="63"/>
      <c r="C848" s="63"/>
      <c r="D848" s="63"/>
      <c r="E848" s="63"/>
      <c r="F848" s="63"/>
      <c r="G848" s="63"/>
      <c r="H848" s="63"/>
      <c r="I848" s="63"/>
      <c r="J848" s="63"/>
      <c r="K848" s="63"/>
    </row>
    <row r="849" spans="1:11" ht="12.75">
      <c r="A849" s="63"/>
      <c r="B849" s="63"/>
      <c r="C849" s="63"/>
      <c r="D849" s="63"/>
      <c r="E849" s="63"/>
      <c r="F849" s="63"/>
      <c r="G849" s="63"/>
      <c r="H849" s="63"/>
      <c r="I849" s="63"/>
      <c r="J849" s="63"/>
      <c r="K849" s="63"/>
    </row>
    <row r="850" spans="1:11" ht="12.75">
      <c r="A850" s="63"/>
      <c r="B850" s="63"/>
      <c r="C850" s="63"/>
      <c r="D850" s="63"/>
      <c r="E850" s="63"/>
      <c r="F850" s="63"/>
      <c r="G850" s="63"/>
      <c r="H850" s="63"/>
      <c r="I850" s="63"/>
      <c r="J850" s="63"/>
      <c r="K850" s="63"/>
    </row>
    <row r="851" spans="1:11" ht="12.75">
      <c r="A851" s="63"/>
      <c r="B851" s="63"/>
      <c r="C851" s="63"/>
      <c r="D851" s="63"/>
      <c r="E851" s="63"/>
      <c r="F851" s="63"/>
      <c r="G851" s="63"/>
      <c r="H851" s="63"/>
      <c r="I851" s="63"/>
      <c r="J851" s="63"/>
      <c r="K851" s="63"/>
    </row>
    <row r="852" spans="1:11" ht="12.75">
      <c r="A852" s="63"/>
      <c r="B852" s="63"/>
      <c r="C852" s="63"/>
      <c r="D852" s="63"/>
      <c r="E852" s="63"/>
      <c r="F852" s="63"/>
      <c r="G852" s="63"/>
      <c r="H852" s="63"/>
      <c r="I852" s="63"/>
      <c r="J852" s="63"/>
      <c r="K852" s="63"/>
    </row>
    <row r="853" spans="1:11" ht="12.75">
      <c r="A853" s="63"/>
      <c r="B853" s="63"/>
      <c r="C853" s="63"/>
      <c r="D853" s="63"/>
      <c r="E853" s="63"/>
      <c r="F853" s="63"/>
      <c r="G853" s="63"/>
      <c r="H853" s="63"/>
      <c r="I853" s="63"/>
      <c r="J853" s="63"/>
      <c r="K853" s="63"/>
    </row>
    <row r="854" spans="1:11" ht="12.75">
      <c r="A854" s="63"/>
      <c r="B854" s="63"/>
      <c r="C854" s="63"/>
      <c r="D854" s="63"/>
      <c r="E854" s="63"/>
      <c r="F854" s="63"/>
      <c r="G854" s="63"/>
      <c r="H854" s="63"/>
      <c r="I854" s="63"/>
      <c r="J854" s="63"/>
      <c r="K854" s="63"/>
    </row>
    <row r="855" spans="1:11" ht="12.75">
      <c r="A855" s="63"/>
      <c r="B855" s="63"/>
      <c r="C855" s="63"/>
      <c r="D855" s="63"/>
      <c r="E855" s="63"/>
      <c r="F855" s="63"/>
      <c r="G855" s="63"/>
      <c r="H855" s="63"/>
      <c r="I855" s="63"/>
      <c r="J855" s="63"/>
      <c r="K855" s="63"/>
    </row>
    <row r="856" spans="1:11" ht="12.75">
      <c r="A856" s="63"/>
      <c r="B856" s="63"/>
      <c r="C856" s="63"/>
      <c r="D856" s="63"/>
      <c r="E856" s="63"/>
      <c r="F856" s="63"/>
      <c r="G856" s="63"/>
      <c r="H856" s="63"/>
      <c r="I856" s="63"/>
      <c r="J856" s="63"/>
      <c r="K856" s="63"/>
    </row>
    <row r="857" spans="1:11" ht="12.75">
      <c r="A857" s="63"/>
      <c r="B857" s="63"/>
      <c r="C857" s="63"/>
      <c r="D857" s="63"/>
      <c r="E857" s="63"/>
      <c r="F857" s="63"/>
      <c r="G857" s="63"/>
      <c r="H857" s="63"/>
      <c r="I857" s="63"/>
      <c r="J857" s="63"/>
      <c r="K857" s="63"/>
    </row>
    <row r="858" spans="1:11" ht="12.75">
      <c r="A858" s="63"/>
      <c r="B858" s="63"/>
      <c r="C858" s="63"/>
      <c r="D858" s="63"/>
      <c r="E858" s="63"/>
      <c r="F858" s="63"/>
      <c r="G858" s="63"/>
      <c r="H858" s="63"/>
      <c r="I858" s="63"/>
      <c r="J858" s="63"/>
      <c r="K858" s="63"/>
    </row>
    <row r="859" spans="1:11" ht="12.75">
      <c r="A859" s="63"/>
      <c r="B859" s="63"/>
      <c r="C859" s="63"/>
      <c r="D859" s="63"/>
      <c r="E859" s="63"/>
      <c r="F859" s="63"/>
      <c r="G859" s="63"/>
      <c r="H859" s="63"/>
      <c r="I859" s="63"/>
      <c r="J859" s="63"/>
      <c r="K859" s="63"/>
    </row>
    <row r="860" spans="1:11" ht="12.75">
      <c r="A860" s="63"/>
      <c r="B860" s="63"/>
      <c r="C860" s="63"/>
      <c r="D860" s="63"/>
      <c r="E860" s="63"/>
      <c r="F860" s="63"/>
      <c r="G860" s="63"/>
      <c r="H860" s="63"/>
      <c r="I860" s="63"/>
      <c r="J860" s="63"/>
      <c r="K860" s="63"/>
    </row>
    <row r="861" spans="1:11" ht="12.75">
      <c r="A861" s="63"/>
      <c r="B861" s="63"/>
      <c r="C861" s="63"/>
      <c r="D861" s="63"/>
      <c r="E861" s="63"/>
      <c r="F861" s="63"/>
      <c r="G861" s="63"/>
      <c r="H861" s="63"/>
      <c r="I861" s="63"/>
      <c r="J861" s="63"/>
      <c r="K861" s="63"/>
    </row>
    <row r="862" spans="1:11" ht="12.75">
      <c r="A862" s="63"/>
      <c r="B862" s="63"/>
      <c r="C862" s="63"/>
      <c r="D862" s="63"/>
      <c r="E862" s="63"/>
      <c r="F862" s="63"/>
      <c r="G862" s="63"/>
      <c r="H862" s="63"/>
      <c r="I862" s="63"/>
      <c r="J862" s="63"/>
      <c r="K862" s="63"/>
    </row>
    <row r="863" spans="1:11" ht="12.75">
      <c r="A863" s="63"/>
      <c r="B863" s="63"/>
      <c r="C863" s="63"/>
      <c r="D863" s="63"/>
      <c r="E863" s="63"/>
      <c r="F863" s="63"/>
      <c r="G863" s="63"/>
      <c r="H863" s="63"/>
      <c r="I863" s="63"/>
      <c r="J863" s="63"/>
      <c r="K863" s="63"/>
    </row>
    <row r="864" spans="1:11" ht="12.75">
      <c r="A864" s="63"/>
      <c r="B864" s="63"/>
      <c r="C864" s="63"/>
      <c r="D864" s="63"/>
      <c r="E864" s="63"/>
      <c r="F864" s="63"/>
      <c r="G864" s="63"/>
      <c r="H864" s="63"/>
      <c r="I864" s="63"/>
      <c r="J864" s="63"/>
      <c r="K864" s="63"/>
    </row>
    <row r="865" spans="1:11" ht="12.75">
      <c r="A865" s="63"/>
      <c r="B865" s="63"/>
      <c r="C865" s="63"/>
      <c r="D865" s="63"/>
      <c r="E865" s="63"/>
      <c r="F865" s="63"/>
      <c r="G865" s="63"/>
      <c r="H865" s="63"/>
      <c r="I865" s="63"/>
      <c r="J865" s="63"/>
      <c r="K865" s="63"/>
    </row>
    <row r="866" spans="1:11" ht="12.75">
      <c r="A866" s="63"/>
      <c r="B866" s="63"/>
      <c r="C866" s="63"/>
      <c r="D866" s="63"/>
      <c r="E866" s="63"/>
      <c r="F866" s="63"/>
      <c r="G866" s="63"/>
      <c r="H866" s="63"/>
      <c r="I866" s="63"/>
      <c r="J866" s="63"/>
      <c r="K866" s="63"/>
    </row>
    <row r="867" spans="1:11" ht="12.75">
      <c r="A867" s="63"/>
      <c r="B867" s="63"/>
      <c r="C867" s="63"/>
      <c r="D867" s="63"/>
      <c r="E867" s="63"/>
      <c r="F867" s="63"/>
      <c r="G867" s="63"/>
      <c r="H867" s="63"/>
      <c r="I867" s="63"/>
      <c r="J867" s="63"/>
      <c r="K867" s="63"/>
    </row>
    <row r="868" spans="1:11" ht="12.75">
      <c r="A868" s="63"/>
      <c r="B868" s="63"/>
      <c r="C868" s="63"/>
      <c r="D868" s="63"/>
      <c r="E868" s="63"/>
      <c r="F868" s="63"/>
      <c r="G868" s="63"/>
      <c r="H868" s="63"/>
      <c r="I868" s="63"/>
      <c r="J868" s="63"/>
      <c r="K868" s="63"/>
    </row>
    <row r="869" spans="1:11" ht="12.75">
      <c r="A869" s="63"/>
      <c r="B869" s="63"/>
      <c r="C869" s="63"/>
      <c r="D869" s="63"/>
      <c r="E869" s="63"/>
      <c r="F869" s="63"/>
      <c r="G869" s="63"/>
      <c r="H869" s="63"/>
      <c r="I869" s="63"/>
      <c r="J869" s="63"/>
      <c r="K869" s="63"/>
    </row>
    <row r="870" spans="1:11" ht="12.75">
      <c r="A870" s="63"/>
      <c r="B870" s="63"/>
      <c r="C870" s="63"/>
      <c r="D870" s="63"/>
      <c r="E870" s="63"/>
      <c r="F870" s="63"/>
      <c r="G870" s="63"/>
      <c r="H870" s="63"/>
      <c r="I870" s="63"/>
      <c r="J870" s="63"/>
      <c r="K870" s="63"/>
    </row>
    <row r="871" spans="1:11" ht="12.75">
      <c r="A871" s="63"/>
      <c r="B871" s="63"/>
      <c r="C871" s="63"/>
      <c r="D871" s="63"/>
      <c r="E871" s="63"/>
      <c r="F871" s="63"/>
      <c r="G871" s="63"/>
      <c r="H871" s="63"/>
      <c r="I871" s="63"/>
      <c r="J871" s="63"/>
      <c r="K871" s="63"/>
    </row>
    <row r="872" spans="1:11" ht="12.75">
      <c r="A872" s="63"/>
      <c r="B872" s="63"/>
      <c r="C872" s="63"/>
      <c r="D872" s="63"/>
      <c r="E872" s="63"/>
      <c r="F872" s="63"/>
      <c r="G872" s="63"/>
      <c r="H872" s="63"/>
      <c r="I872" s="63"/>
      <c r="J872" s="63"/>
      <c r="K872" s="63"/>
    </row>
    <row r="873" spans="1:11" ht="12.75">
      <c r="A873" s="63"/>
      <c r="B873" s="63"/>
      <c r="C873" s="63"/>
      <c r="D873" s="63"/>
      <c r="E873" s="63"/>
      <c r="F873" s="63"/>
      <c r="G873" s="63"/>
      <c r="H873" s="63"/>
      <c r="I873" s="63"/>
      <c r="J873" s="63"/>
      <c r="K873" s="63"/>
    </row>
    <row r="874" spans="1:11" ht="12.75">
      <c r="A874" s="63"/>
      <c r="B874" s="63"/>
      <c r="C874" s="63"/>
      <c r="D874" s="63"/>
      <c r="E874" s="63"/>
      <c r="F874" s="63"/>
      <c r="G874" s="63"/>
      <c r="H874" s="63"/>
      <c r="I874" s="63"/>
      <c r="J874" s="63"/>
      <c r="K874" s="63"/>
    </row>
    <row r="875" spans="1:11" ht="12.75">
      <c r="A875" s="63"/>
      <c r="B875" s="63"/>
      <c r="C875" s="63"/>
      <c r="D875" s="63"/>
      <c r="E875" s="63"/>
      <c r="F875" s="63"/>
      <c r="G875" s="63"/>
      <c r="H875" s="63"/>
      <c r="I875" s="63"/>
      <c r="J875" s="63"/>
      <c r="K875" s="63"/>
    </row>
    <row r="876" spans="1:11" ht="12.75">
      <c r="A876" s="63"/>
      <c r="B876" s="63"/>
      <c r="C876" s="63"/>
      <c r="D876" s="63"/>
      <c r="E876" s="63"/>
      <c r="F876" s="63"/>
      <c r="G876" s="63"/>
      <c r="H876" s="63"/>
      <c r="I876" s="63"/>
      <c r="J876" s="63"/>
      <c r="K876" s="63"/>
    </row>
    <row r="877" spans="1:11" ht="12.75">
      <c r="A877" s="63"/>
      <c r="B877" s="63"/>
      <c r="C877" s="63"/>
      <c r="D877" s="63"/>
      <c r="E877" s="63"/>
      <c r="F877" s="63"/>
      <c r="G877" s="63"/>
      <c r="H877" s="63"/>
      <c r="I877" s="63"/>
      <c r="J877" s="63"/>
      <c r="K877" s="63"/>
    </row>
    <row r="878" spans="1:11" ht="12.75">
      <c r="A878" s="63"/>
      <c r="B878" s="63"/>
      <c r="C878" s="63"/>
      <c r="D878" s="63"/>
      <c r="E878" s="63"/>
      <c r="F878" s="63"/>
      <c r="G878" s="63"/>
      <c r="H878" s="63"/>
      <c r="I878" s="63"/>
      <c r="J878" s="63"/>
      <c r="K878" s="63"/>
    </row>
    <row r="879" spans="1:11" ht="12.75">
      <c r="A879" s="63"/>
      <c r="B879" s="63"/>
      <c r="C879" s="63"/>
      <c r="D879" s="63"/>
      <c r="E879" s="63"/>
      <c r="F879" s="63"/>
      <c r="G879" s="63"/>
      <c r="H879" s="63"/>
      <c r="I879" s="63"/>
      <c r="J879" s="63"/>
      <c r="K879" s="63"/>
    </row>
    <row r="880" spans="1:11" ht="12.75">
      <c r="A880" s="63"/>
      <c r="B880" s="63"/>
      <c r="C880" s="63"/>
      <c r="D880" s="63"/>
      <c r="E880" s="63"/>
      <c r="F880" s="63"/>
      <c r="G880" s="63"/>
      <c r="H880" s="63"/>
      <c r="I880" s="63"/>
      <c r="J880" s="63"/>
      <c r="K880" s="63"/>
    </row>
    <row r="881" spans="1:11" ht="12.75">
      <c r="A881" s="63"/>
      <c r="B881" s="63"/>
      <c r="C881" s="63"/>
      <c r="D881" s="63"/>
      <c r="E881" s="63"/>
      <c r="F881" s="63"/>
      <c r="G881" s="63"/>
      <c r="H881" s="63"/>
      <c r="I881" s="63"/>
      <c r="J881" s="63"/>
      <c r="K881" s="63"/>
    </row>
    <row r="882" spans="1:11" ht="12.75">
      <c r="A882" s="63"/>
      <c r="B882" s="63"/>
      <c r="C882" s="63"/>
      <c r="D882" s="63"/>
      <c r="E882" s="63"/>
      <c r="F882" s="63"/>
      <c r="G882" s="63"/>
      <c r="H882" s="63"/>
      <c r="I882" s="63"/>
      <c r="J882" s="63"/>
      <c r="K882" s="63"/>
    </row>
    <row r="883" spans="1:11" ht="12.75">
      <c r="A883" s="63"/>
      <c r="B883" s="63"/>
      <c r="C883" s="63"/>
      <c r="D883" s="63"/>
      <c r="E883" s="63"/>
      <c r="F883" s="63"/>
      <c r="G883" s="63"/>
      <c r="H883" s="63"/>
      <c r="I883" s="63"/>
      <c r="J883" s="63"/>
      <c r="K883" s="63"/>
    </row>
    <row r="884" spans="1:11" ht="12.75">
      <c r="A884" s="63"/>
      <c r="B884" s="63"/>
      <c r="C884" s="63"/>
      <c r="D884" s="63"/>
      <c r="E884" s="63"/>
      <c r="F884" s="63"/>
      <c r="G884" s="63"/>
      <c r="H884" s="63"/>
      <c r="I884" s="63"/>
      <c r="J884" s="63"/>
      <c r="K884" s="63"/>
    </row>
    <row r="885" spans="1:11" ht="12.75">
      <c r="A885" s="63"/>
      <c r="B885" s="63"/>
      <c r="C885" s="63"/>
      <c r="D885" s="63"/>
      <c r="E885" s="63"/>
      <c r="F885" s="63"/>
      <c r="G885" s="63"/>
      <c r="H885" s="63"/>
      <c r="I885" s="63"/>
      <c r="J885" s="63"/>
      <c r="K885" s="63"/>
    </row>
    <row r="886" spans="1:11" ht="12.75">
      <c r="A886" s="63"/>
      <c r="B886" s="63"/>
      <c r="C886" s="63"/>
      <c r="D886" s="63"/>
      <c r="E886" s="63"/>
      <c r="F886" s="63"/>
      <c r="G886" s="63"/>
      <c r="H886" s="63"/>
      <c r="I886" s="63"/>
      <c r="J886" s="63"/>
      <c r="K886" s="63"/>
    </row>
    <row r="887" spans="1:11" ht="12.75">
      <c r="A887" s="63"/>
      <c r="B887" s="63"/>
      <c r="C887" s="63"/>
      <c r="D887" s="63"/>
      <c r="E887" s="63"/>
      <c r="F887" s="63"/>
      <c r="G887" s="63"/>
      <c r="H887" s="63"/>
      <c r="I887" s="63"/>
      <c r="J887" s="63"/>
      <c r="K887" s="63"/>
    </row>
    <row r="888" spans="1:11" ht="12.75">
      <c r="A888" s="63"/>
      <c r="B888" s="63"/>
      <c r="C888" s="63"/>
      <c r="D888" s="63"/>
      <c r="E888" s="63"/>
      <c r="F888" s="63"/>
      <c r="G888" s="63"/>
      <c r="H888" s="63"/>
      <c r="I888" s="63"/>
      <c r="J888" s="63"/>
      <c r="K888" s="63"/>
    </row>
    <row r="889" spans="1:11" ht="12.75">
      <c r="A889" s="63"/>
      <c r="B889" s="63"/>
      <c r="C889" s="63"/>
      <c r="D889" s="63"/>
      <c r="E889" s="63"/>
      <c r="F889" s="63"/>
      <c r="G889" s="63"/>
      <c r="H889" s="63"/>
      <c r="I889" s="63"/>
      <c r="J889" s="63"/>
      <c r="K889" s="63"/>
    </row>
    <row r="890" spans="1:11" ht="12.75">
      <c r="A890" s="63"/>
      <c r="B890" s="63"/>
      <c r="C890" s="63"/>
      <c r="D890" s="63"/>
      <c r="E890" s="63"/>
      <c r="F890" s="63"/>
      <c r="G890" s="63"/>
      <c r="H890" s="63"/>
      <c r="I890" s="63"/>
      <c r="J890" s="63"/>
      <c r="K890" s="63"/>
    </row>
    <row r="891" spans="1:11" ht="12.75">
      <c r="A891" s="63"/>
      <c r="B891" s="63"/>
      <c r="C891" s="63"/>
      <c r="D891" s="63"/>
      <c r="E891" s="63"/>
      <c r="F891" s="63"/>
      <c r="G891" s="63"/>
      <c r="H891" s="63"/>
      <c r="I891" s="63"/>
      <c r="J891" s="63"/>
      <c r="K891" s="63"/>
    </row>
    <row r="892" spans="1:11" ht="12.75">
      <c r="A892" s="63"/>
      <c r="B892" s="63"/>
      <c r="C892" s="63"/>
      <c r="D892" s="63"/>
      <c r="E892" s="63"/>
      <c r="F892" s="63"/>
      <c r="G892" s="63"/>
      <c r="H892" s="63"/>
      <c r="I892" s="63"/>
      <c r="J892" s="63"/>
      <c r="K892" s="63"/>
    </row>
    <row r="893" spans="1:11" ht="12.75">
      <c r="A893" s="63"/>
      <c r="B893" s="63"/>
      <c r="C893" s="63"/>
      <c r="D893" s="63"/>
      <c r="E893" s="63"/>
      <c r="F893" s="63"/>
      <c r="G893" s="63"/>
      <c r="H893" s="63"/>
      <c r="I893" s="63"/>
      <c r="J893" s="63"/>
      <c r="K893" s="63"/>
    </row>
    <row r="894" spans="1:11" ht="12.75">
      <c r="A894" s="63"/>
      <c r="B894" s="63"/>
      <c r="C894" s="63"/>
      <c r="D894" s="63"/>
      <c r="E894" s="63"/>
      <c r="F894" s="63"/>
      <c r="G894" s="63"/>
      <c r="H894" s="63"/>
      <c r="I894" s="63"/>
      <c r="J894" s="63"/>
      <c r="K894" s="63"/>
    </row>
    <row r="895" spans="1:11" ht="12.75">
      <c r="A895" s="63"/>
      <c r="B895" s="63"/>
      <c r="C895" s="63"/>
      <c r="D895" s="63"/>
      <c r="E895" s="63"/>
      <c r="F895" s="63"/>
      <c r="G895" s="63"/>
      <c r="H895" s="63"/>
      <c r="I895" s="63"/>
      <c r="J895" s="63"/>
      <c r="K895" s="63"/>
    </row>
    <row r="896" spans="1:11" ht="12.75">
      <c r="A896" s="63"/>
      <c r="B896" s="63"/>
      <c r="C896" s="63"/>
      <c r="D896" s="63"/>
      <c r="E896" s="63"/>
      <c r="F896" s="63"/>
      <c r="G896" s="63"/>
      <c r="H896" s="63"/>
      <c r="I896" s="63"/>
      <c r="J896" s="63"/>
      <c r="K896" s="63"/>
    </row>
    <row r="897" spans="1:11" ht="12.75">
      <c r="A897" s="63"/>
      <c r="B897" s="63"/>
      <c r="C897" s="63"/>
      <c r="D897" s="63"/>
      <c r="E897" s="63"/>
      <c r="F897" s="63"/>
      <c r="G897" s="63"/>
      <c r="H897" s="63"/>
      <c r="I897" s="63"/>
      <c r="J897" s="63"/>
      <c r="K897" s="63"/>
    </row>
    <row r="898" spans="1:11" ht="12.75">
      <c r="A898" s="63"/>
      <c r="B898" s="63"/>
      <c r="C898" s="63"/>
      <c r="D898" s="63"/>
      <c r="E898" s="63"/>
      <c r="F898" s="63"/>
      <c r="G898" s="63"/>
      <c r="H898" s="63"/>
      <c r="I898" s="63"/>
      <c r="J898" s="63"/>
      <c r="K898" s="63"/>
    </row>
    <row r="899" spans="1:11" ht="12.75">
      <c r="A899" s="63"/>
      <c r="B899" s="63"/>
      <c r="C899" s="63"/>
      <c r="D899" s="63"/>
      <c r="E899" s="63"/>
      <c r="F899" s="63"/>
      <c r="G899" s="63"/>
      <c r="H899" s="63"/>
      <c r="I899" s="63"/>
      <c r="J899" s="63"/>
      <c r="K899" s="63"/>
    </row>
    <row r="900" spans="1:11" ht="12.75">
      <c r="A900" s="63"/>
      <c r="B900" s="63"/>
      <c r="C900" s="63"/>
      <c r="D900" s="63"/>
      <c r="E900" s="63"/>
      <c r="F900" s="63"/>
      <c r="G900" s="63"/>
      <c r="H900" s="63"/>
      <c r="I900" s="63"/>
      <c r="J900" s="63"/>
      <c r="K900" s="63"/>
    </row>
    <row r="901" spans="1:11" ht="12.75">
      <c r="A901" s="63"/>
      <c r="B901" s="63"/>
      <c r="C901" s="63"/>
      <c r="D901" s="63"/>
      <c r="E901" s="63"/>
      <c r="F901" s="63"/>
      <c r="G901" s="63"/>
      <c r="H901" s="63"/>
      <c r="I901" s="63"/>
      <c r="J901" s="63"/>
      <c r="K901" s="63"/>
    </row>
    <row r="902" spans="1:11" ht="12.75">
      <c r="A902" s="63"/>
      <c r="B902" s="63"/>
      <c r="C902" s="63"/>
      <c r="D902" s="63"/>
      <c r="E902" s="63"/>
      <c r="F902" s="63"/>
      <c r="G902" s="63"/>
      <c r="H902" s="63"/>
      <c r="I902" s="63"/>
      <c r="J902" s="63"/>
      <c r="K902" s="63"/>
    </row>
    <row r="903" spans="1:11" ht="12.75">
      <c r="A903" s="63"/>
      <c r="B903" s="63"/>
      <c r="C903" s="63"/>
      <c r="D903" s="63"/>
      <c r="E903" s="63"/>
      <c r="F903" s="63"/>
      <c r="G903" s="63"/>
      <c r="H903" s="63"/>
      <c r="I903" s="63"/>
      <c r="J903" s="63"/>
      <c r="K903" s="63"/>
    </row>
    <row r="904" spans="1:11" ht="12.75">
      <c r="A904" s="63"/>
      <c r="B904" s="63"/>
      <c r="C904" s="63"/>
      <c r="D904" s="63"/>
      <c r="E904" s="63"/>
      <c r="F904" s="63"/>
      <c r="G904" s="63"/>
      <c r="H904" s="63"/>
      <c r="I904" s="63"/>
      <c r="J904" s="63"/>
      <c r="K904" s="63"/>
    </row>
    <row r="905" spans="1:11" ht="12.75">
      <c r="A905" s="63"/>
      <c r="B905" s="63"/>
      <c r="C905" s="63"/>
      <c r="D905" s="63"/>
      <c r="E905" s="63"/>
      <c r="F905" s="63"/>
      <c r="G905" s="63"/>
      <c r="H905" s="63"/>
      <c r="I905" s="63"/>
      <c r="J905" s="63"/>
      <c r="K905" s="63"/>
    </row>
    <row r="906" spans="1:11" ht="12.75">
      <c r="A906" s="63"/>
      <c r="B906" s="63"/>
      <c r="C906" s="63"/>
      <c r="D906" s="63"/>
      <c r="E906" s="63"/>
      <c r="F906" s="63"/>
      <c r="G906" s="63"/>
      <c r="H906" s="63"/>
      <c r="I906" s="63"/>
      <c r="J906" s="63"/>
      <c r="K906" s="63"/>
    </row>
    <row r="907" spans="1:11" ht="12.75">
      <c r="A907" s="63"/>
      <c r="B907" s="63"/>
      <c r="C907" s="63"/>
      <c r="D907" s="63"/>
      <c r="E907" s="63"/>
      <c r="F907" s="63"/>
      <c r="G907" s="63"/>
      <c r="H907" s="63"/>
      <c r="I907" s="63"/>
      <c r="J907" s="63"/>
      <c r="K907" s="63"/>
    </row>
    <row r="908" spans="1:11" ht="12.75">
      <c r="A908" s="63"/>
      <c r="B908" s="63"/>
      <c r="C908" s="63"/>
      <c r="D908" s="63"/>
      <c r="E908" s="63"/>
      <c r="F908" s="63"/>
      <c r="G908" s="63"/>
      <c r="H908" s="63"/>
      <c r="I908" s="63"/>
      <c r="J908" s="63"/>
      <c r="K908" s="63"/>
    </row>
    <row r="909" spans="1:11" ht="12.75">
      <c r="A909" s="63"/>
      <c r="B909" s="63"/>
      <c r="C909" s="63"/>
      <c r="D909" s="63"/>
      <c r="E909" s="63"/>
      <c r="F909" s="63"/>
      <c r="G909" s="63"/>
      <c r="H909" s="63"/>
      <c r="I909" s="63"/>
      <c r="J909" s="63"/>
      <c r="K909" s="63"/>
    </row>
    <row r="910" spans="1:11" ht="12.75">
      <c r="A910" s="63"/>
      <c r="B910" s="63"/>
      <c r="C910" s="63"/>
      <c r="D910" s="63"/>
      <c r="E910" s="63"/>
      <c r="F910" s="63"/>
      <c r="G910" s="63"/>
      <c r="H910" s="63"/>
      <c r="I910" s="63"/>
      <c r="J910" s="63"/>
      <c r="K910" s="63"/>
    </row>
    <row r="911" spans="1:11" ht="12.75">
      <c r="A911" s="63"/>
      <c r="B911" s="63"/>
      <c r="C911" s="63"/>
      <c r="D911" s="63"/>
      <c r="E911" s="63"/>
      <c r="F911" s="63"/>
      <c r="G911" s="63"/>
      <c r="H911" s="63"/>
      <c r="I911" s="63"/>
      <c r="J911" s="63"/>
      <c r="K911" s="63"/>
    </row>
    <row r="912" spans="1:11" ht="12.75">
      <c r="A912" s="63"/>
      <c r="B912" s="63"/>
      <c r="C912" s="63"/>
      <c r="D912" s="63"/>
      <c r="E912" s="63"/>
      <c r="F912" s="63"/>
      <c r="G912" s="63"/>
      <c r="H912" s="63"/>
      <c r="I912" s="63"/>
      <c r="J912" s="63"/>
      <c r="K912" s="63"/>
    </row>
    <row r="913" spans="1:11" ht="12.75">
      <c r="A913" s="63"/>
      <c r="B913" s="63"/>
      <c r="C913" s="63"/>
      <c r="D913" s="63"/>
      <c r="E913" s="63"/>
      <c r="F913" s="63"/>
      <c r="G913" s="63"/>
      <c r="H913" s="63"/>
      <c r="I913" s="63"/>
      <c r="J913" s="63"/>
      <c r="K913" s="63"/>
    </row>
    <row r="914" spans="1:11" ht="12.75">
      <c r="A914" s="63"/>
      <c r="B914" s="63"/>
      <c r="C914" s="63"/>
      <c r="D914" s="63"/>
      <c r="E914" s="63"/>
      <c r="F914" s="63"/>
      <c r="G914" s="63"/>
      <c r="H914" s="63"/>
      <c r="I914" s="63"/>
      <c r="J914" s="63"/>
      <c r="K914" s="63"/>
    </row>
    <row r="915" spans="1:11" ht="12.75">
      <c r="A915" s="63"/>
      <c r="B915" s="63"/>
      <c r="C915" s="63"/>
      <c r="D915" s="63"/>
      <c r="E915" s="63"/>
      <c r="F915" s="63"/>
      <c r="G915" s="63"/>
      <c r="H915" s="63"/>
      <c r="I915" s="63"/>
      <c r="J915" s="63"/>
      <c r="K915" s="63"/>
    </row>
    <row r="916" spans="1:11" ht="12.75">
      <c r="A916" s="63"/>
      <c r="B916" s="63"/>
      <c r="C916" s="63"/>
      <c r="D916" s="63"/>
      <c r="E916" s="63"/>
      <c r="F916" s="63"/>
      <c r="G916" s="63"/>
      <c r="H916" s="63"/>
      <c r="I916" s="63"/>
      <c r="J916" s="63"/>
      <c r="K916" s="63"/>
    </row>
    <row r="917" spans="1:11" ht="12.75">
      <c r="A917" s="63"/>
      <c r="B917" s="63"/>
      <c r="C917" s="63"/>
      <c r="D917" s="63"/>
      <c r="E917" s="63"/>
      <c r="F917" s="63"/>
      <c r="G917" s="63"/>
      <c r="H917" s="63"/>
      <c r="I917" s="63"/>
      <c r="J917" s="63"/>
      <c r="K917" s="63"/>
    </row>
    <row r="918" spans="1:11" ht="12.75">
      <c r="A918" s="63"/>
      <c r="B918" s="63"/>
      <c r="C918" s="63"/>
      <c r="D918" s="63"/>
      <c r="E918" s="63"/>
      <c r="F918" s="63"/>
      <c r="G918" s="63"/>
      <c r="H918" s="63"/>
      <c r="I918" s="63"/>
      <c r="J918" s="63"/>
      <c r="K918" s="63"/>
    </row>
    <row r="919" spans="1:11" ht="12.75">
      <c r="A919" s="63"/>
      <c r="B919" s="63"/>
      <c r="C919" s="63"/>
      <c r="D919" s="63"/>
      <c r="E919" s="63"/>
      <c r="F919" s="63"/>
      <c r="G919" s="63"/>
      <c r="H919" s="63"/>
      <c r="I919" s="63"/>
      <c r="J919" s="63"/>
      <c r="K919" s="63"/>
    </row>
    <row r="920" spans="1:11" ht="12.75">
      <c r="A920" s="63"/>
      <c r="B920" s="63"/>
      <c r="C920" s="63"/>
      <c r="D920" s="63"/>
      <c r="E920" s="63"/>
      <c r="F920" s="63"/>
      <c r="G920" s="63"/>
      <c r="H920" s="63"/>
      <c r="I920" s="63"/>
      <c r="J920" s="63"/>
      <c r="K920" s="63"/>
    </row>
    <row r="921" spans="1:11" ht="12.75">
      <c r="A921" s="63"/>
      <c r="B921" s="63"/>
      <c r="C921" s="63"/>
      <c r="D921" s="63"/>
      <c r="E921" s="63"/>
      <c r="F921" s="63"/>
      <c r="G921" s="63"/>
      <c r="H921" s="63"/>
      <c r="I921" s="63"/>
      <c r="J921" s="63"/>
      <c r="K921" s="63"/>
    </row>
    <row r="922" spans="1:11" ht="12.75">
      <c r="A922" s="63"/>
      <c r="B922" s="63"/>
      <c r="C922" s="63"/>
      <c r="D922" s="63"/>
      <c r="E922" s="63"/>
      <c r="F922" s="63"/>
      <c r="G922" s="63"/>
      <c r="H922" s="63"/>
      <c r="I922" s="63"/>
      <c r="J922" s="63"/>
      <c r="K922" s="63"/>
    </row>
    <row r="923" spans="1:11" ht="12.75">
      <c r="A923" s="63"/>
      <c r="B923" s="63"/>
      <c r="C923" s="63"/>
      <c r="D923" s="63"/>
      <c r="E923" s="63"/>
      <c r="F923" s="63"/>
      <c r="G923" s="63"/>
      <c r="H923" s="63"/>
      <c r="I923" s="63"/>
      <c r="J923" s="63"/>
      <c r="K923" s="63"/>
    </row>
    <row r="924" spans="1:11" ht="12.75">
      <c r="A924" s="63"/>
      <c r="B924" s="63"/>
      <c r="C924" s="63"/>
      <c r="D924" s="63"/>
      <c r="E924" s="63"/>
      <c r="F924" s="63"/>
      <c r="G924" s="63"/>
      <c r="H924" s="63"/>
      <c r="I924" s="63"/>
      <c r="J924" s="63"/>
      <c r="K924" s="63"/>
    </row>
    <row r="925" spans="1:11" ht="12.75">
      <c r="A925" s="63"/>
      <c r="B925" s="63"/>
      <c r="C925" s="63"/>
      <c r="D925" s="63"/>
      <c r="E925" s="63"/>
      <c r="F925" s="63"/>
      <c r="G925" s="63"/>
      <c r="H925" s="63"/>
      <c r="I925" s="63"/>
      <c r="J925" s="63"/>
      <c r="K925" s="63"/>
    </row>
    <row r="926" spans="1:11" ht="12.75">
      <c r="A926" s="63"/>
      <c r="B926" s="63"/>
      <c r="C926" s="63"/>
      <c r="D926" s="63"/>
      <c r="E926" s="63"/>
      <c r="F926" s="63"/>
      <c r="G926" s="63"/>
      <c r="H926" s="63"/>
      <c r="I926" s="63"/>
      <c r="J926" s="63"/>
      <c r="K926" s="63"/>
    </row>
    <row r="927" spans="1:11" ht="12.75">
      <c r="A927" s="63"/>
      <c r="B927" s="63"/>
      <c r="C927" s="63"/>
      <c r="D927" s="63"/>
      <c r="E927" s="63"/>
      <c r="F927" s="63"/>
      <c r="G927" s="63"/>
      <c r="H927" s="63"/>
      <c r="I927" s="63"/>
      <c r="J927" s="63"/>
      <c r="K927" s="63"/>
    </row>
    <row r="928" spans="1:11" ht="12.75">
      <c r="A928" s="63"/>
      <c r="B928" s="63"/>
      <c r="C928" s="63"/>
      <c r="D928" s="63"/>
      <c r="E928" s="63"/>
      <c r="F928" s="63"/>
      <c r="G928" s="63"/>
      <c r="H928" s="63"/>
      <c r="I928" s="63"/>
      <c r="J928" s="63"/>
      <c r="K928" s="63"/>
    </row>
    <row r="929" spans="1:11" ht="12.75">
      <c r="A929" s="63"/>
      <c r="B929" s="63"/>
      <c r="C929" s="63"/>
      <c r="D929" s="63"/>
      <c r="E929" s="63"/>
      <c r="F929" s="63"/>
      <c r="G929" s="63"/>
      <c r="H929" s="63"/>
      <c r="I929" s="63"/>
      <c r="J929" s="63"/>
      <c r="K929" s="63"/>
    </row>
    <row r="930" spans="1:11" ht="12.75">
      <c r="A930" s="63"/>
      <c r="B930" s="63"/>
      <c r="C930" s="63"/>
      <c r="D930" s="63"/>
      <c r="E930" s="63"/>
      <c r="F930" s="63"/>
      <c r="G930" s="63"/>
      <c r="H930" s="63"/>
      <c r="I930" s="63"/>
      <c r="J930" s="63"/>
      <c r="K930" s="63"/>
    </row>
    <row r="931" spans="1:11" ht="12.75">
      <c r="A931" s="63"/>
      <c r="B931" s="63"/>
      <c r="C931" s="63"/>
      <c r="D931" s="63"/>
      <c r="E931" s="63"/>
      <c r="F931" s="63"/>
      <c r="G931" s="63"/>
      <c r="H931" s="63"/>
      <c r="I931" s="63"/>
      <c r="J931" s="63"/>
      <c r="K931" s="63"/>
    </row>
    <row r="932" spans="1:11" ht="12.75">
      <c r="A932" s="63"/>
      <c r="B932" s="63"/>
      <c r="C932" s="63"/>
      <c r="D932" s="63"/>
      <c r="E932" s="63"/>
      <c r="F932" s="63"/>
      <c r="G932" s="63"/>
      <c r="H932" s="63"/>
      <c r="I932" s="63"/>
      <c r="J932" s="63"/>
      <c r="K932" s="63"/>
    </row>
    <row r="933" spans="1:11" ht="12.75">
      <c r="A933" s="63"/>
      <c r="B933" s="63"/>
      <c r="C933" s="63"/>
      <c r="D933" s="63"/>
      <c r="E933" s="63"/>
      <c r="F933" s="63"/>
      <c r="G933" s="63"/>
      <c r="H933" s="63"/>
      <c r="I933" s="63"/>
      <c r="J933" s="63"/>
      <c r="K933" s="63"/>
    </row>
    <row r="934" spans="1:11" ht="12.75">
      <c r="A934" s="63"/>
      <c r="B934" s="63"/>
      <c r="C934" s="63"/>
      <c r="D934" s="63"/>
      <c r="E934" s="63"/>
      <c r="F934" s="63"/>
      <c r="G934" s="63"/>
      <c r="H934" s="63"/>
      <c r="I934" s="63"/>
      <c r="J934" s="63"/>
      <c r="K934" s="63"/>
    </row>
    <row r="935" spans="1:11" ht="12.75">
      <c r="A935" s="63"/>
      <c r="B935" s="63"/>
      <c r="C935" s="63"/>
      <c r="D935" s="63"/>
      <c r="E935" s="63"/>
      <c r="F935" s="63"/>
      <c r="G935" s="63"/>
      <c r="H935" s="63"/>
      <c r="I935" s="63"/>
      <c r="J935" s="63"/>
      <c r="K935" s="63"/>
    </row>
    <row r="936" spans="1:11" ht="12.75">
      <c r="A936" s="63"/>
      <c r="B936" s="63"/>
      <c r="C936" s="63"/>
      <c r="D936" s="63"/>
      <c r="E936" s="63"/>
      <c r="F936" s="63"/>
      <c r="G936" s="63"/>
      <c r="H936" s="63"/>
      <c r="I936" s="63"/>
      <c r="J936" s="63"/>
      <c r="K936" s="63"/>
    </row>
    <row r="937" spans="1:11" ht="12.75">
      <c r="A937" s="63"/>
      <c r="B937" s="63"/>
      <c r="C937" s="63"/>
      <c r="D937" s="63"/>
      <c r="E937" s="63"/>
      <c r="F937" s="63"/>
      <c r="G937" s="63"/>
      <c r="H937" s="63"/>
      <c r="I937" s="63"/>
      <c r="J937" s="63"/>
      <c r="K937" s="63"/>
    </row>
    <row r="938" spans="1:11" ht="12.75">
      <c r="A938" s="63"/>
      <c r="B938" s="63"/>
      <c r="C938" s="63"/>
      <c r="D938" s="63"/>
      <c r="E938" s="63"/>
      <c r="F938" s="63"/>
      <c r="G938" s="63"/>
      <c r="H938" s="63"/>
      <c r="I938" s="63"/>
      <c r="J938" s="63"/>
      <c r="K938" s="63"/>
    </row>
    <row r="939" spans="1:11" ht="12.75">
      <c r="A939" s="63"/>
      <c r="B939" s="63"/>
      <c r="C939" s="63"/>
      <c r="D939" s="63"/>
      <c r="E939" s="63"/>
      <c r="F939" s="63"/>
      <c r="G939" s="63"/>
      <c r="H939" s="63"/>
      <c r="I939" s="63"/>
      <c r="J939" s="63"/>
      <c r="K939" s="63"/>
    </row>
    <row r="940" spans="1:11" ht="12.75">
      <c r="A940" s="63"/>
      <c r="B940" s="63"/>
      <c r="C940" s="63"/>
      <c r="D940" s="63"/>
      <c r="E940" s="63"/>
      <c r="F940" s="63"/>
      <c r="G940" s="63"/>
      <c r="H940" s="63"/>
      <c r="I940" s="63"/>
      <c r="J940" s="63"/>
      <c r="K940" s="63"/>
    </row>
    <row r="941" spans="1:11" ht="12.75">
      <c r="A941" s="63"/>
      <c r="B941" s="63"/>
      <c r="C941" s="63"/>
      <c r="D941" s="63"/>
      <c r="E941" s="63"/>
      <c r="F941" s="63"/>
      <c r="G941" s="63"/>
      <c r="H941" s="63"/>
      <c r="I941" s="63"/>
      <c r="J941" s="63"/>
      <c r="K941" s="63"/>
    </row>
    <row r="942" spans="1:11" ht="12.75">
      <c r="A942" s="63"/>
      <c r="B942" s="63"/>
      <c r="C942" s="63"/>
      <c r="D942" s="63"/>
      <c r="E942" s="63"/>
      <c r="F942" s="63"/>
      <c r="G942" s="63"/>
      <c r="H942" s="63"/>
      <c r="I942" s="63"/>
      <c r="J942" s="63"/>
      <c r="K942" s="63"/>
    </row>
    <row r="943" spans="1:11" ht="12.75">
      <c r="A943" s="63"/>
      <c r="B943" s="63"/>
      <c r="C943" s="63"/>
      <c r="D943" s="63"/>
      <c r="E943" s="63"/>
      <c r="F943" s="63"/>
      <c r="G943" s="63"/>
      <c r="H943" s="63"/>
      <c r="I943" s="63"/>
      <c r="J943" s="63"/>
      <c r="K943" s="63"/>
    </row>
    <row r="944" spans="1:11" ht="12.75">
      <c r="A944" s="63"/>
      <c r="B944" s="63"/>
      <c r="C944" s="63"/>
      <c r="D944" s="63"/>
      <c r="E944" s="63"/>
      <c r="F944" s="63"/>
      <c r="G944" s="63"/>
      <c r="H944" s="63"/>
      <c r="I944" s="63"/>
      <c r="J944" s="63"/>
      <c r="K944" s="63"/>
    </row>
    <row r="945" spans="1:11" ht="12.75">
      <c r="A945" s="63"/>
      <c r="B945" s="63"/>
      <c r="C945" s="63"/>
      <c r="D945" s="63"/>
      <c r="E945" s="63"/>
      <c r="F945" s="63"/>
      <c r="G945" s="63"/>
      <c r="H945" s="63"/>
      <c r="I945" s="63"/>
      <c r="J945" s="63"/>
      <c r="K945" s="63"/>
    </row>
    <row r="946" spans="1:11" ht="12.75">
      <c r="A946" s="63"/>
      <c r="B946" s="63"/>
      <c r="C946" s="63"/>
      <c r="D946" s="63"/>
      <c r="E946" s="63"/>
      <c r="F946" s="63"/>
      <c r="G946" s="63"/>
      <c r="H946" s="63"/>
      <c r="I946" s="63"/>
      <c r="J946" s="63"/>
      <c r="K946" s="63"/>
    </row>
    <row r="947" spans="1:11" ht="12.75">
      <c r="A947" s="63"/>
      <c r="B947" s="63"/>
      <c r="C947" s="63"/>
      <c r="D947" s="63"/>
      <c r="E947" s="63"/>
      <c r="F947" s="63"/>
      <c r="G947" s="63"/>
      <c r="H947" s="63"/>
      <c r="I947" s="63"/>
      <c r="J947" s="63"/>
      <c r="K947" s="63"/>
    </row>
    <row r="948" spans="1:11" ht="12.75">
      <c r="A948" s="63"/>
      <c r="B948" s="63"/>
      <c r="C948" s="63"/>
      <c r="D948" s="63"/>
      <c r="E948" s="63"/>
      <c r="F948" s="63"/>
      <c r="G948" s="63"/>
      <c r="H948" s="63"/>
      <c r="I948" s="63"/>
      <c r="J948" s="63"/>
      <c r="K948" s="63"/>
    </row>
    <row r="949" spans="1:11" ht="12.75">
      <c r="A949" s="63"/>
      <c r="B949" s="63"/>
      <c r="C949" s="63"/>
      <c r="D949" s="63"/>
      <c r="E949" s="63"/>
      <c r="F949" s="63"/>
      <c r="G949" s="63"/>
      <c r="H949" s="63"/>
      <c r="I949" s="63"/>
      <c r="J949" s="63"/>
      <c r="K949" s="63"/>
    </row>
    <row r="950" spans="1:11" ht="12.75">
      <c r="A950" s="63"/>
      <c r="B950" s="63"/>
      <c r="C950" s="63"/>
      <c r="D950" s="63"/>
      <c r="E950" s="63"/>
      <c r="F950" s="63"/>
      <c r="G950" s="63"/>
      <c r="H950" s="63"/>
      <c r="I950" s="63"/>
      <c r="J950" s="63"/>
      <c r="K950" s="63"/>
    </row>
    <row r="951" spans="1:11" ht="12.75">
      <c r="A951" s="63"/>
      <c r="B951" s="63"/>
      <c r="C951" s="63"/>
      <c r="D951" s="63"/>
      <c r="E951" s="63"/>
      <c r="F951" s="63"/>
      <c r="G951" s="63"/>
      <c r="H951" s="63"/>
      <c r="I951" s="63"/>
      <c r="J951" s="63"/>
      <c r="K951" s="63"/>
    </row>
    <row r="952" spans="1:11" ht="12.75">
      <c r="A952" s="63"/>
      <c r="B952" s="63"/>
      <c r="C952" s="63"/>
      <c r="D952" s="63"/>
      <c r="E952" s="63"/>
      <c r="F952" s="63"/>
      <c r="G952" s="63"/>
      <c r="H952" s="63"/>
      <c r="I952" s="63"/>
      <c r="J952" s="63"/>
      <c r="K952" s="63"/>
    </row>
    <row r="953" spans="1:11" ht="12.75">
      <c r="A953" s="63"/>
      <c r="B953" s="63"/>
      <c r="C953" s="63"/>
      <c r="D953" s="63"/>
      <c r="E953" s="63"/>
      <c r="F953" s="63"/>
      <c r="G953" s="63"/>
      <c r="H953" s="63"/>
      <c r="I953" s="63"/>
      <c r="J953" s="63"/>
      <c r="K953" s="63"/>
    </row>
    <row r="954" spans="1:11" ht="12.75">
      <c r="A954" s="63"/>
      <c r="B954" s="63"/>
      <c r="C954" s="63"/>
      <c r="D954" s="63"/>
      <c r="E954" s="63"/>
      <c r="F954" s="63"/>
      <c r="G954" s="63"/>
      <c r="H954" s="63"/>
      <c r="I954" s="63"/>
      <c r="J954" s="63"/>
      <c r="K954" s="63"/>
    </row>
    <row r="955" spans="1:11" ht="12.75">
      <c r="A955" s="63"/>
      <c r="B955" s="63"/>
      <c r="C955" s="63"/>
      <c r="D955" s="63"/>
      <c r="E955" s="63"/>
      <c r="F955" s="63"/>
      <c r="G955" s="63"/>
      <c r="H955" s="63"/>
      <c r="I955" s="63"/>
      <c r="J955" s="63"/>
      <c r="K955" s="63"/>
    </row>
    <row r="956" spans="1:11" ht="12.75">
      <c r="A956" s="63"/>
      <c r="B956" s="63"/>
      <c r="C956" s="63"/>
      <c r="D956" s="63"/>
      <c r="E956" s="63"/>
      <c r="F956" s="63"/>
      <c r="G956" s="63"/>
      <c r="H956" s="63"/>
      <c r="I956" s="63"/>
      <c r="J956" s="63"/>
      <c r="K956" s="63"/>
    </row>
    <row r="957" spans="1:11" ht="12.75">
      <c r="A957" s="63"/>
      <c r="B957" s="63"/>
      <c r="C957" s="63"/>
      <c r="D957" s="63"/>
      <c r="E957" s="63"/>
      <c r="F957" s="63"/>
      <c r="G957" s="63"/>
      <c r="H957" s="63"/>
      <c r="I957" s="63"/>
      <c r="J957" s="63"/>
      <c r="K957" s="63"/>
    </row>
    <row r="958" spans="1:11" ht="12.75">
      <c r="A958" s="63"/>
      <c r="B958" s="63"/>
      <c r="C958" s="63"/>
      <c r="D958" s="63"/>
      <c r="E958" s="63"/>
      <c r="F958" s="63"/>
      <c r="G958" s="63"/>
      <c r="H958" s="63"/>
      <c r="I958" s="63"/>
      <c r="J958" s="63"/>
      <c r="K958" s="63"/>
    </row>
    <row r="959" spans="1:11" ht="12.75">
      <c r="A959" s="63"/>
      <c r="B959" s="63"/>
      <c r="C959" s="63"/>
      <c r="D959" s="63"/>
      <c r="E959" s="63"/>
      <c r="F959" s="63"/>
      <c r="G959" s="63"/>
      <c r="H959" s="63"/>
      <c r="I959" s="63"/>
      <c r="J959" s="63"/>
      <c r="K959" s="63"/>
    </row>
    <row r="960" spans="1:11" ht="12.75">
      <c r="A960" s="63"/>
      <c r="B960" s="63"/>
      <c r="C960" s="63"/>
      <c r="D960" s="63"/>
      <c r="E960" s="63"/>
      <c r="F960" s="63"/>
      <c r="G960" s="63"/>
      <c r="H960" s="63"/>
      <c r="I960" s="63"/>
      <c r="J960" s="63"/>
      <c r="K960" s="63"/>
    </row>
    <row r="961" spans="1:11" ht="12.75">
      <c r="A961" s="63"/>
      <c r="B961" s="63"/>
      <c r="C961" s="63"/>
      <c r="D961" s="63"/>
      <c r="E961" s="63"/>
      <c r="F961" s="63"/>
      <c r="G961" s="63"/>
      <c r="H961" s="63"/>
      <c r="I961" s="63"/>
      <c r="J961" s="63"/>
      <c r="K961" s="63"/>
    </row>
    <row r="962" spans="1:11" ht="12.75">
      <c r="A962" s="63"/>
      <c r="B962" s="63"/>
      <c r="C962" s="63"/>
      <c r="D962" s="63"/>
      <c r="E962" s="63"/>
      <c r="F962" s="63"/>
      <c r="G962" s="63"/>
      <c r="H962" s="63"/>
      <c r="I962" s="63"/>
      <c r="J962" s="63"/>
      <c r="K962" s="63"/>
    </row>
    <row r="963" spans="1:11" ht="12.75">
      <c r="A963" s="63"/>
      <c r="B963" s="63"/>
      <c r="C963" s="63"/>
      <c r="D963" s="63"/>
      <c r="E963" s="63"/>
      <c r="F963" s="63"/>
      <c r="G963" s="63"/>
      <c r="H963" s="63"/>
      <c r="I963" s="63"/>
      <c r="J963" s="63"/>
      <c r="K963" s="63"/>
    </row>
    <row r="964" spans="1:11" ht="12.75">
      <c r="A964" s="63"/>
      <c r="B964" s="63"/>
      <c r="C964" s="63"/>
      <c r="D964" s="63"/>
      <c r="E964" s="63"/>
      <c r="F964" s="63"/>
      <c r="G964" s="63"/>
      <c r="H964" s="63"/>
      <c r="I964" s="63"/>
      <c r="J964" s="63"/>
      <c r="K964" s="63"/>
    </row>
    <row r="965" spans="1:11" ht="12.75">
      <c r="A965" s="63"/>
      <c r="B965" s="63"/>
      <c r="C965" s="63"/>
      <c r="D965" s="63"/>
      <c r="E965" s="63"/>
      <c r="F965" s="63"/>
      <c r="G965" s="63"/>
      <c r="H965" s="63"/>
      <c r="I965" s="63"/>
      <c r="J965" s="63"/>
      <c r="K965" s="63"/>
    </row>
    <row r="966" spans="1:11" ht="12.75">
      <c r="A966" s="63"/>
      <c r="B966" s="63"/>
      <c r="C966" s="63"/>
      <c r="D966" s="63"/>
      <c r="E966" s="63"/>
      <c r="F966" s="63"/>
      <c r="G966" s="63"/>
      <c r="H966" s="63"/>
      <c r="I966" s="63"/>
      <c r="J966" s="63"/>
      <c r="K966" s="63"/>
    </row>
    <row r="967" spans="1:11" ht="12.75">
      <c r="A967" s="63"/>
      <c r="B967" s="63"/>
      <c r="C967" s="63"/>
      <c r="D967" s="63"/>
      <c r="E967" s="63"/>
      <c r="F967" s="63"/>
      <c r="G967" s="63"/>
      <c r="H967" s="63"/>
      <c r="I967" s="63"/>
      <c r="J967" s="63"/>
      <c r="K967" s="63"/>
    </row>
    <row r="968" spans="1:11" ht="12.75">
      <c r="A968" s="63"/>
      <c r="B968" s="63"/>
      <c r="C968" s="63"/>
      <c r="D968" s="63"/>
      <c r="E968" s="63"/>
      <c r="F968" s="63"/>
      <c r="G968" s="63"/>
      <c r="H968" s="63"/>
      <c r="I968" s="63"/>
      <c r="J968" s="63"/>
      <c r="K968" s="63"/>
    </row>
    <row r="969" spans="1:11" ht="12.75">
      <c r="A969" s="63"/>
      <c r="B969" s="63"/>
      <c r="C969" s="63"/>
      <c r="D969" s="63"/>
      <c r="E969" s="63"/>
      <c r="F969" s="63"/>
      <c r="G969" s="63"/>
      <c r="H969" s="63"/>
      <c r="I969" s="63"/>
      <c r="J969" s="63"/>
      <c r="K969" s="63"/>
    </row>
    <row r="970" spans="1:11" ht="12.75">
      <c r="A970" s="63"/>
      <c r="B970" s="63"/>
      <c r="C970" s="63"/>
      <c r="D970" s="63"/>
      <c r="E970" s="63"/>
      <c r="F970" s="63"/>
      <c r="G970" s="63"/>
      <c r="H970" s="63"/>
      <c r="I970" s="63"/>
      <c r="J970" s="63"/>
      <c r="K970" s="63"/>
    </row>
    <row r="971" spans="1:11" ht="12.75">
      <c r="A971" s="63"/>
      <c r="B971" s="63"/>
      <c r="C971" s="63"/>
      <c r="D971" s="63"/>
      <c r="E971" s="63"/>
      <c r="F971" s="63"/>
      <c r="G971" s="63"/>
      <c r="H971" s="63"/>
      <c r="I971" s="63"/>
      <c r="J971" s="63"/>
      <c r="K971" s="63"/>
    </row>
    <row r="972" spans="1:11" ht="12.75">
      <c r="A972" s="63"/>
      <c r="B972" s="63"/>
      <c r="C972" s="63"/>
      <c r="D972" s="63"/>
      <c r="E972" s="63"/>
      <c r="F972" s="63"/>
      <c r="G972" s="63"/>
      <c r="H972" s="63"/>
      <c r="I972" s="63"/>
      <c r="J972" s="63"/>
      <c r="K972" s="63"/>
    </row>
    <row r="973" spans="1:11" ht="12.75">
      <c r="A973" s="63"/>
      <c r="B973" s="63"/>
      <c r="C973" s="63"/>
      <c r="D973" s="63"/>
      <c r="E973" s="63"/>
      <c r="F973" s="63"/>
      <c r="G973" s="63"/>
      <c r="H973" s="63"/>
      <c r="I973" s="63"/>
      <c r="J973" s="63"/>
      <c r="K973" s="63"/>
    </row>
    <row r="974" spans="1:11" ht="12.75">
      <c r="A974" s="63"/>
      <c r="B974" s="63"/>
      <c r="C974" s="63"/>
      <c r="D974" s="63"/>
      <c r="E974" s="63"/>
      <c r="F974" s="63"/>
      <c r="G974" s="63"/>
      <c r="H974" s="63"/>
      <c r="I974" s="63"/>
      <c r="J974" s="63"/>
      <c r="K974" s="63"/>
    </row>
    <row r="975" spans="1:11" ht="12.75">
      <c r="A975" s="63"/>
      <c r="B975" s="63"/>
      <c r="C975" s="63"/>
      <c r="D975" s="63"/>
      <c r="E975" s="63"/>
      <c r="F975" s="63"/>
      <c r="G975" s="63"/>
      <c r="H975" s="63"/>
      <c r="I975" s="63"/>
      <c r="J975" s="63"/>
      <c r="K975" s="63"/>
    </row>
    <row r="976" spans="1:11" ht="12.75">
      <c r="A976" s="63"/>
      <c r="B976" s="63"/>
      <c r="C976" s="63"/>
      <c r="D976" s="63"/>
      <c r="E976" s="63"/>
      <c r="F976" s="63"/>
      <c r="G976" s="63"/>
      <c r="H976" s="63"/>
      <c r="I976" s="63"/>
      <c r="J976" s="63"/>
      <c r="K976" s="63"/>
    </row>
    <row r="977" spans="1:11" ht="12.75">
      <c r="A977" s="63"/>
      <c r="B977" s="63"/>
      <c r="C977" s="63"/>
      <c r="D977" s="63"/>
      <c r="E977" s="63"/>
      <c r="F977" s="63"/>
      <c r="G977" s="63"/>
      <c r="H977" s="63"/>
      <c r="I977" s="63"/>
      <c r="J977" s="63"/>
      <c r="K977" s="63"/>
    </row>
    <row r="978" spans="1:11" ht="12.75">
      <c r="A978" s="63"/>
      <c r="B978" s="63"/>
      <c r="C978" s="63"/>
      <c r="D978" s="63"/>
      <c r="E978" s="63"/>
      <c r="F978" s="63"/>
      <c r="G978" s="63"/>
      <c r="H978" s="63"/>
      <c r="I978" s="63"/>
      <c r="J978" s="63"/>
      <c r="K978" s="63"/>
    </row>
    <row r="979" spans="1:11" ht="12.75">
      <c r="A979" s="63"/>
      <c r="B979" s="63"/>
      <c r="C979" s="63"/>
      <c r="D979" s="63"/>
      <c r="E979" s="63"/>
      <c r="F979" s="63"/>
      <c r="G979" s="63"/>
      <c r="H979" s="63"/>
      <c r="I979" s="63"/>
      <c r="J979" s="63"/>
      <c r="K979" s="63"/>
    </row>
    <row r="980" spans="1:11" ht="12.75">
      <c r="A980" s="63"/>
      <c r="B980" s="63"/>
      <c r="C980" s="63"/>
      <c r="D980" s="63"/>
      <c r="E980" s="63"/>
      <c r="F980" s="63"/>
      <c r="G980" s="63"/>
      <c r="H980" s="63"/>
      <c r="I980" s="63"/>
      <c r="J980" s="63"/>
      <c r="K980" s="63"/>
    </row>
    <row r="981" spans="1:11" ht="12.75">
      <c r="A981" s="63"/>
      <c r="B981" s="63"/>
      <c r="C981" s="63"/>
      <c r="D981" s="63"/>
      <c r="E981" s="63"/>
      <c r="F981" s="63"/>
      <c r="G981" s="63"/>
      <c r="H981" s="63"/>
      <c r="I981" s="63"/>
      <c r="J981" s="63"/>
      <c r="K981" s="63"/>
    </row>
    <row r="982" spans="1:11" ht="12.75">
      <c r="A982" s="63"/>
      <c r="B982" s="63"/>
      <c r="C982" s="63"/>
      <c r="D982" s="63"/>
      <c r="E982" s="63"/>
      <c r="F982" s="63"/>
      <c r="G982" s="63"/>
      <c r="H982" s="63"/>
      <c r="I982" s="63"/>
      <c r="J982" s="63"/>
      <c r="K982" s="63"/>
    </row>
    <row r="983" spans="1:11" ht="12.75">
      <c r="A983" s="63"/>
      <c r="B983" s="63"/>
      <c r="C983" s="63"/>
      <c r="D983" s="63"/>
      <c r="E983" s="63"/>
      <c r="F983" s="63"/>
      <c r="G983" s="63"/>
      <c r="H983" s="63"/>
      <c r="I983" s="63"/>
      <c r="J983" s="63"/>
      <c r="K983" s="63"/>
    </row>
    <row r="984" spans="1:11" ht="12.75">
      <c r="A984" s="63"/>
      <c r="B984" s="63"/>
      <c r="C984" s="63"/>
      <c r="D984" s="63"/>
      <c r="E984" s="63"/>
      <c r="F984" s="63"/>
      <c r="G984" s="63"/>
      <c r="H984" s="63"/>
      <c r="I984" s="63"/>
      <c r="J984" s="63"/>
      <c r="K984" s="63"/>
    </row>
    <row r="985" spans="1:11" ht="12.75">
      <c r="A985" s="63"/>
      <c r="B985" s="63"/>
      <c r="C985" s="63"/>
      <c r="D985" s="63"/>
      <c r="E985" s="63"/>
      <c r="F985" s="63"/>
      <c r="G985" s="63"/>
      <c r="H985" s="63"/>
      <c r="I985" s="63"/>
      <c r="J985" s="63"/>
      <c r="K985" s="63"/>
    </row>
    <row r="986" spans="1:11" ht="12.75">
      <c r="A986" s="63"/>
      <c r="B986" s="63"/>
      <c r="C986" s="63"/>
      <c r="D986" s="63"/>
      <c r="E986" s="63"/>
      <c r="F986" s="63"/>
      <c r="G986" s="63"/>
      <c r="H986" s="63"/>
      <c r="I986" s="63"/>
      <c r="J986" s="63"/>
      <c r="K986" s="63"/>
    </row>
    <row r="987" spans="1:11" ht="12.75">
      <c r="A987" s="63"/>
      <c r="B987" s="63"/>
      <c r="C987" s="63"/>
      <c r="D987" s="63"/>
      <c r="E987" s="63"/>
      <c r="F987" s="63"/>
      <c r="G987" s="63"/>
      <c r="H987" s="63"/>
      <c r="I987" s="63"/>
      <c r="J987" s="63"/>
      <c r="K987" s="63"/>
    </row>
    <row r="988" spans="1:11" ht="12.75">
      <c r="A988" s="63"/>
      <c r="B988" s="63"/>
      <c r="C988" s="63"/>
      <c r="D988" s="63"/>
      <c r="E988" s="63"/>
      <c r="F988" s="63"/>
      <c r="G988" s="63"/>
      <c r="H988" s="63"/>
      <c r="I988" s="63"/>
      <c r="J988" s="63"/>
      <c r="K988" s="63"/>
    </row>
    <row r="989" spans="1:11" ht="12.75">
      <c r="A989" s="63"/>
      <c r="B989" s="63"/>
      <c r="C989" s="63"/>
      <c r="D989" s="63"/>
      <c r="E989" s="63"/>
      <c r="F989" s="63"/>
      <c r="G989" s="63"/>
      <c r="H989" s="63"/>
      <c r="I989" s="63"/>
      <c r="J989" s="63"/>
      <c r="K989" s="63"/>
    </row>
    <row r="990" spans="1:11" ht="12.75">
      <c r="A990" s="63"/>
      <c r="B990" s="63"/>
      <c r="C990" s="63"/>
      <c r="D990" s="63"/>
      <c r="E990" s="63"/>
      <c r="F990" s="63"/>
      <c r="G990" s="63"/>
      <c r="H990" s="63"/>
      <c r="I990" s="63"/>
      <c r="J990" s="63"/>
      <c r="K990" s="63"/>
    </row>
    <row r="991" spans="1:11" ht="12.75">
      <c r="A991" s="63"/>
      <c r="B991" s="63"/>
      <c r="C991" s="63"/>
      <c r="D991" s="63"/>
      <c r="E991" s="63"/>
      <c r="F991" s="63"/>
      <c r="G991" s="63"/>
      <c r="H991" s="63"/>
      <c r="I991" s="63"/>
      <c r="J991" s="63"/>
      <c r="K991" s="63"/>
    </row>
    <row r="992" spans="1:11" ht="12.75">
      <c r="A992" s="63"/>
      <c r="B992" s="63"/>
      <c r="C992" s="63"/>
      <c r="D992" s="63"/>
      <c r="E992" s="63"/>
      <c r="F992" s="63"/>
      <c r="G992" s="63"/>
      <c r="H992" s="63"/>
      <c r="I992" s="63"/>
      <c r="J992" s="63"/>
      <c r="K992" s="63"/>
    </row>
    <row r="993" spans="1:11" ht="12.75">
      <c r="A993" s="63"/>
      <c r="B993" s="63"/>
      <c r="C993" s="63"/>
      <c r="D993" s="63"/>
      <c r="E993" s="63"/>
      <c r="F993" s="63"/>
      <c r="G993" s="63"/>
      <c r="H993" s="63"/>
      <c r="I993" s="63"/>
      <c r="J993" s="63"/>
      <c r="K993" s="63"/>
    </row>
    <row r="994" spans="1:11" ht="12.75">
      <c r="A994" s="63"/>
      <c r="B994" s="63"/>
      <c r="C994" s="63"/>
      <c r="D994" s="63"/>
      <c r="E994" s="63"/>
      <c r="F994" s="63"/>
      <c r="G994" s="63"/>
      <c r="H994" s="63"/>
      <c r="I994" s="63"/>
      <c r="J994" s="63"/>
      <c r="K994" s="63"/>
    </row>
    <row r="995" spans="1:11" ht="12.75">
      <c r="A995" s="63"/>
      <c r="B995" s="63"/>
      <c r="C995" s="63"/>
      <c r="D995" s="63"/>
      <c r="E995" s="63"/>
      <c r="F995" s="63"/>
      <c r="G995" s="63"/>
      <c r="H995" s="63"/>
      <c r="I995" s="63"/>
      <c r="J995" s="63"/>
      <c r="K995" s="63"/>
    </row>
    <row r="996" spans="1:11" ht="12.75">
      <c r="A996" s="63"/>
      <c r="B996" s="63"/>
      <c r="C996" s="63"/>
      <c r="D996" s="63"/>
      <c r="E996" s="63"/>
      <c r="F996" s="63"/>
      <c r="G996" s="63"/>
      <c r="H996" s="63"/>
      <c r="I996" s="63"/>
      <c r="J996" s="63"/>
      <c r="K996" s="63"/>
    </row>
    <row r="997" spans="1:11" ht="12.75">
      <c r="A997" s="63"/>
      <c r="B997" s="63"/>
      <c r="C997" s="63"/>
      <c r="D997" s="63"/>
      <c r="E997" s="63"/>
      <c r="F997" s="63"/>
      <c r="G997" s="63"/>
      <c r="H997" s="63"/>
      <c r="I997" s="63"/>
      <c r="J997" s="63"/>
      <c r="K997" s="63"/>
    </row>
    <row r="998" spans="1:11" ht="12.75">
      <c r="A998" s="63"/>
      <c r="B998" s="63"/>
      <c r="C998" s="63"/>
      <c r="D998" s="63"/>
      <c r="E998" s="63"/>
      <c r="F998" s="63"/>
      <c r="G998" s="63"/>
      <c r="H998" s="63"/>
      <c r="I998" s="63"/>
      <c r="J998" s="63"/>
      <c r="K998" s="63"/>
    </row>
    <row r="999" spans="1:11" ht="12.75">
      <c r="A999" s="63"/>
      <c r="B999" s="63"/>
      <c r="C999" s="63"/>
      <c r="D999" s="63"/>
      <c r="E999" s="63"/>
      <c r="F999" s="63"/>
      <c r="G999" s="63"/>
      <c r="H999" s="63"/>
      <c r="I999" s="63"/>
      <c r="J999" s="63"/>
      <c r="K999" s="63"/>
    </row>
    <row r="1000" spans="1:11" ht="12.75">
      <c r="A1000" s="63"/>
      <c r="B1000" s="63"/>
      <c r="C1000" s="63"/>
      <c r="D1000" s="63"/>
      <c r="E1000" s="63"/>
      <c r="F1000" s="63"/>
      <c r="G1000" s="63"/>
      <c r="H1000" s="63"/>
      <c r="I1000" s="63"/>
      <c r="J1000" s="63"/>
      <c r="K1000" s="63"/>
    </row>
    <row r="1001" spans="1:11" ht="12.75">
      <c r="A1001" s="63"/>
      <c r="B1001" s="63"/>
      <c r="C1001" s="63"/>
      <c r="D1001" s="63"/>
      <c r="E1001" s="63"/>
      <c r="F1001" s="63"/>
      <c r="G1001" s="63"/>
      <c r="H1001" s="63"/>
      <c r="I1001" s="63"/>
      <c r="J1001" s="63"/>
      <c r="K1001" s="63"/>
    </row>
    <row r="1002" spans="1:11" ht="12.75">
      <c r="A1002" s="63"/>
      <c r="B1002" s="63"/>
      <c r="C1002" s="63"/>
      <c r="D1002" s="63"/>
      <c r="E1002" s="63"/>
      <c r="F1002" s="63"/>
      <c r="G1002" s="63"/>
      <c r="H1002" s="63"/>
      <c r="I1002" s="63"/>
      <c r="J1002" s="63"/>
      <c r="K1002" s="63"/>
    </row>
  </sheetData>
  <sheetProtection algorithmName="SHA-512" hashValue="uaG1PjfQaTMF416aRKg8XItC9IVWozFH7wwNbAEVZ8VLYXknh68BaTsqd542Ly9H8gwzNAl2nth8/50FVtcsvw==" saltValue="L9/PwRAulPL4kxrGvqlNtQ==" spinCount="100000" sheet="1" objects="1" scenarios="1"/>
  <mergeCells count="83">
    <mergeCell ref="A71:K71"/>
    <mergeCell ref="A72:K74"/>
    <mergeCell ref="A91:B91"/>
    <mergeCell ref="C91:K91"/>
    <mergeCell ref="A98:B98"/>
    <mergeCell ref="C98:K98"/>
    <mergeCell ref="F85:G85"/>
    <mergeCell ref="C89:D89"/>
    <mergeCell ref="F89:G89"/>
    <mergeCell ref="H89:J89"/>
    <mergeCell ref="C95:K95"/>
    <mergeCell ref="C96:K96"/>
    <mergeCell ref="A93:B93"/>
    <mergeCell ref="A94:B94"/>
    <mergeCell ref="C93:K93"/>
    <mergeCell ref="C94:K94"/>
    <mergeCell ref="H77:J77"/>
    <mergeCell ref="F79:G79"/>
    <mergeCell ref="F81:G81"/>
    <mergeCell ref="F83:G83"/>
    <mergeCell ref="C79:D79"/>
    <mergeCell ref="C81:D81"/>
    <mergeCell ref="C83:D83"/>
    <mergeCell ref="C82:D82"/>
    <mergeCell ref="F77:G77"/>
    <mergeCell ref="F78:G78"/>
    <mergeCell ref="F80:G80"/>
    <mergeCell ref="F82:G82"/>
    <mergeCell ref="H79:J79"/>
    <mergeCell ref="H81:J81"/>
    <mergeCell ref="H83:J83"/>
    <mergeCell ref="A60:K62"/>
    <mergeCell ref="A64:K66"/>
    <mergeCell ref="A47:K47"/>
    <mergeCell ref="A63:K63"/>
    <mergeCell ref="F76:G76"/>
    <mergeCell ref="C76:D76"/>
    <mergeCell ref="B75:K75"/>
    <mergeCell ref="H76:J76"/>
    <mergeCell ref="A76:A89"/>
    <mergeCell ref="C77:D77"/>
    <mergeCell ref="C78:D78"/>
    <mergeCell ref="C80:D80"/>
    <mergeCell ref="H85:J85"/>
    <mergeCell ref="H82:J82"/>
    <mergeCell ref="H80:J80"/>
    <mergeCell ref="H78:J78"/>
    <mergeCell ref="A1:B1"/>
    <mergeCell ref="A59:K59"/>
    <mergeCell ref="A51:K51"/>
    <mergeCell ref="A55:K55"/>
    <mergeCell ref="A43:K43"/>
    <mergeCell ref="A44:K46"/>
    <mergeCell ref="A48:K50"/>
    <mergeCell ref="A52:K54"/>
    <mergeCell ref="A56:K58"/>
    <mergeCell ref="A67:K67"/>
    <mergeCell ref="A68:K70"/>
    <mergeCell ref="A101:B101"/>
    <mergeCell ref="A100:B100"/>
    <mergeCell ref="A97:K97"/>
    <mergeCell ref="A99:B99"/>
    <mergeCell ref="C99:K99"/>
    <mergeCell ref="C100:K100"/>
    <mergeCell ref="C101:K101"/>
    <mergeCell ref="A92:B92"/>
    <mergeCell ref="A95:B95"/>
    <mergeCell ref="A96:B96"/>
    <mergeCell ref="A90:K90"/>
    <mergeCell ref="C92:K92"/>
    <mergeCell ref="C84:D84"/>
    <mergeCell ref="F84:G84"/>
    <mergeCell ref="H84:J84"/>
    <mergeCell ref="C85:D85"/>
    <mergeCell ref="H86:J86"/>
    <mergeCell ref="H87:J87"/>
    <mergeCell ref="H88:J88"/>
    <mergeCell ref="C86:D86"/>
    <mergeCell ref="C87:D87"/>
    <mergeCell ref="C88:D88"/>
    <mergeCell ref="F86:G86"/>
    <mergeCell ref="F87:G87"/>
    <mergeCell ref="F88:G88"/>
  </mergeCells>
  <conditionalFormatting sqref="E8:E11">
    <cfRule type="expression" dxfId="53" priority="51" stopIfTrue="1">
      <formula>E8=""</formula>
    </cfRule>
  </conditionalFormatting>
  <conditionalFormatting sqref="F4:F6 F8:F12 F14:F15 F17:F26 F30 F32:F34 F36:F37 F39:F40">
    <cfRule type="cellIs" dxfId="52" priority="49" operator="equal">
      <formula>"No"</formula>
    </cfRule>
    <cfRule type="cellIs" dxfId="51" priority="50" operator="equal">
      <formula>"Yes"</formula>
    </cfRule>
  </conditionalFormatting>
  <conditionalFormatting sqref="E8:E11">
    <cfRule type="expression" dxfId="50" priority="33" stopIfTrue="1">
      <formula>E8=""</formula>
    </cfRule>
  </conditionalFormatting>
  <conditionalFormatting sqref="E8:E12">
    <cfRule type="expression" dxfId="49" priority="17" stopIfTrue="1">
      <formula>E8=""</formula>
    </cfRule>
  </conditionalFormatting>
  <conditionalFormatting sqref="E17:E26 E14:E15 E4:E6">
    <cfRule type="expression" dxfId="48" priority="13" stopIfTrue="1">
      <formula>E4=""</formula>
    </cfRule>
  </conditionalFormatting>
  <conditionalFormatting sqref="E30 E32:E34 E36:E37 E39:E40">
    <cfRule type="expression" dxfId="47" priority="9" stopIfTrue="1">
      <formula>E30=""</formula>
    </cfRule>
  </conditionalFormatting>
  <dataValidations count="3">
    <dataValidation type="list" allowBlank="1" showInputMessage="1" showErrorMessage="1" sqref="F4:F27 F29:F41">
      <formula1>risk</formula1>
    </dataValidation>
    <dataValidation type="list" allowBlank="1" showInputMessage="1" showErrorMessage="1" sqref="A92:A96 B92 B95:B96">
      <formula1>paysrnp</formula1>
    </dataValidation>
    <dataValidation type="list" allowBlank="1" showInputMessage="1" showErrorMessage="1" sqref="A99:A101 B99">
      <formula1>paysprot</formula1>
    </dataValidation>
  </dataValidations>
  <hyperlinks>
    <hyperlink ref="C1" r:id="rId1"/>
  </hyperlinks>
  <pageMargins left="0.25" right="0.25" top="0.5" bottom="0.5" header="0" footer="0"/>
  <pageSetup scale="69" fitToHeight="0" orientation="landscape" r:id="rId2"/>
  <drawing r:id="rId3"/>
  <legacyDrawing r:id="rId4"/>
  <extLst>
    <ext xmlns:x14="http://schemas.microsoft.com/office/spreadsheetml/2009/9/main" uri="{78C0D931-6437-407d-A8EE-F0AAD7539E65}">
      <x14:conditionalFormattings>
        <x14:conditionalFormatting xmlns:xm="http://schemas.microsoft.com/office/excel/2006/main">
          <x14:cfRule type="expression" priority="54" id="{DC3B7ED7-F227-4BC2-B829-94B9262C106B}">
            <xm:f>E8&gt;=lists!$A$6</xm:f>
            <x14:dxf>
              <fill>
                <patternFill>
                  <bgColor rgb="FFFFFF99"/>
                </patternFill>
              </fill>
            </x14:dxf>
          </x14:cfRule>
          <xm:sqref>E8:E11</xm:sqref>
        </x14:conditionalFormatting>
        <x14:conditionalFormatting xmlns:xm="http://schemas.microsoft.com/office/excel/2006/main">
          <x14:cfRule type="expression" priority="52" id="{FC661FA9-B509-476D-BDFC-8C7851F492B9}">
            <xm:f>E8&gt;=lists!$A$8</xm:f>
            <x14:dxf>
              <fill>
                <patternFill>
                  <bgColor rgb="FFFF6464"/>
                </patternFill>
              </fill>
            </x14:dxf>
          </x14:cfRule>
          <x14:cfRule type="expression" priority="53" id="{D604965A-897D-44A3-A83A-DC0E0BD65845}">
            <xm:f>E8&gt;=lists!$A$7</xm:f>
            <x14:dxf>
              <fill>
                <patternFill>
                  <bgColor theme="9" tint="0.39994506668294322"/>
                </patternFill>
              </fill>
            </x14:dxf>
          </x14:cfRule>
          <xm:sqref>E8:E11</xm:sqref>
        </x14:conditionalFormatting>
        <x14:conditionalFormatting xmlns:xm="http://schemas.microsoft.com/office/excel/2006/main">
          <x14:cfRule type="expression" priority="34" id="{413A398F-1FE6-4ED0-B94E-4C2D2B531ACB}">
            <xm:f>E8&gt;=lists!$A$8</xm:f>
            <x14:dxf>
              <fill>
                <patternFill>
                  <bgColor rgb="FFFF6464"/>
                </patternFill>
              </fill>
            </x14:dxf>
          </x14:cfRule>
          <x14:cfRule type="expression" priority="35" id="{CFEA5BD7-8948-4C01-9208-973AD613D9B4}">
            <xm:f>E8&gt;=lists!$A$7</xm:f>
            <x14:dxf>
              <fill>
                <patternFill>
                  <bgColor theme="9" tint="0.39994506668294322"/>
                </patternFill>
              </fill>
            </x14:dxf>
          </x14:cfRule>
          <x14:cfRule type="expression" priority="36" id="{F3BD2BFC-E889-4ABB-BC2C-C26D6BEBD2B2}">
            <xm:f>E8&gt;=lists!$A$6</xm:f>
            <x14:dxf>
              <fill>
                <patternFill>
                  <bgColor rgb="FFFFFF99"/>
                </patternFill>
              </fill>
            </x14:dxf>
          </x14:cfRule>
          <xm:sqref>E8:E11</xm:sqref>
        </x14:conditionalFormatting>
        <x14:conditionalFormatting xmlns:xm="http://schemas.microsoft.com/office/excel/2006/main">
          <x14:cfRule type="expression" priority="18" id="{76EB521B-829A-4AD4-BC56-866A1D9FD75C}">
            <xm:f>E8&gt;=lists!$A$8</xm:f>
            <x14:dxf>
              <font>
                <b/>
                <i val="0"/>
              </font>
              <fill>
                <patternFill>
                  <bgColor rgb="FFFF6464"/>
                </patternFill>
              </fill>
            </x14:dxf>
          </x14:cfRule>
          <x14:cfRule type="expression" priority="19" id="{A8459506-0E0F-49BD-868B-44B72486DC5C}">
            <xm:f>E8&gt;=lists!$A$7</xm:f>
            <x14:dxf>
              <font>
                <b/>
                <i val="0"/>
              </font>
              <fill>
                <patternFill>
                  <bgColor theme="9" tint="0.39994506668294322"/>
                </patternFill>
              </fill>
            </x14:dxf>
          </x14:cfRule>
          <x14:cfRule type="expression" priority="20" id="{7C868952-7B4F-4C27-9707-0683B9249C87}">
            <xm:f>E8&gt;=lists!$A$6</xm:f>
            <x14:dxf>
              <font>
                <b/>
                <i val="0"/>
              </font>
              <fill>
                <patternFill>
                  <bgColor rgb="FFFFFF99"/>
                </patternFill>
              </fill>
            </x14:dxf>
          </x14:cfRule>
          <xm:sqref>E8:E12</xm:sqref>
        </x14:conditionalFormatting>
        <x14:conditionalFormatting xmlns:xm="http://schemas.microsoft.com/office/excel/2006/main">
          <x14:cfRule type="expression" priority="14" id="{BE008107-BF7C-4348-AB6E-553BB4B9F871}">
            <xm:f>E4&gt;=lists!$A$8</xm:f>
            <x14:dxf>
              <font>
                <b/>
                <i val="0"/>
              </font>
              <fill>
                <patternFill>
                  <bgColor rgb="FFFF6464"/>
                </patternFill>
              </fill>
            </x14:dxf>
          </x14:cfRule>
          <x14:cfRule type="expression" priority="15" id="{E4246A7E-8107-4EDE-82F7-C008D11F0118}">
            <xm:f>E4&gt;=lists!$A$7</xm:f>
            <x14:dxf>
              <font>
                <b/>
                <i val="0"/>
              </font>
              <fill>
                <patternFill>
                  <bgColor theme="9" tint="0.39994506668294322"/>
                </patternFill>
              </fill>
            </x14:dxf>
          </x14:cfRule>
          <x14:cfRule type="expression" priority="16" id="{39489934-D6D2-41C1-B055-F5FA1BB21AE5}">
            <xm:f>E4&gt;=lists!$A$6</xm:f>
            <x14:dxf>
              <font>
                <b/>
                <i val="0"/>
              </font>
              <fill>
                <patternFill>
                  <bgColor rgb="FFFFFF99"/>
                </patternFill>
              </fill>
            </x14:dxf>
          </x14:cfRule>
          <xm:sqref>E17:E26 E14:E15 E4:E6</xm:sqref>
        </x14:conditionalFormatting>
        <x14:conditionalFormatting xmlns:xm="http://schemas.microsoft.com/office/excel/2006/main">
          <x14:cfRule type="expression" priority="10" id="{77DAECFC-C732-4758-933E-952191810975}">
            <xm:f>E30&lt;=lists!$A$12</xm:f>
            <x14:dxf>
              <font>
                <b/>
                <i val="0"/>
              </font>
              <fill>
                <patternFill>
                  <bgColor rgb="FFFF6464"/>
                </patternFill>
              </fill>
            </x14:dxf>
          </x14:cfRule>
          <x14:cfRule type="expression" priority="11" id="{EFF5DD38-2F3C-4174-837E-F6C6E789930C}">
            <xm:f>E30&lt;=lists!$A$11</xm:f>
            <x14:dxf>
              <font>
                <b/>
                <i val="0"/>
              </font>
              <fill>
                <patternFill>
                  <bgColor theme="9" tint="0.39994506668294322"/>
                </patternFill>
              </fill>
            </x14:dxf>
          </x14:cfRule>
          <x14:cfRule type="expression" priority="12" id="{9EE73430-ADF2-4D97-BA02-2EDE0041C2D1}">
            <xm:f>E30&lt;=lists!$A$10</xm:f>
            <x14:dxf>
              <font>
                <b/>
                <i val="0"/>
              </font>
              <fill>
                <patternFill>
                  <bgColor rgb="FFFFFF99"/>
                </patternFill>
              </fill>
            </x14:dxf>
          </x14:cfRule>
          <xm:sqref>E30 E32:E34 E36:E37 E39:E40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lists!$E$31:$E$35</xm:f>
          </x14:formula1>
          <xm:sqref>K77:K83 K85:K89</xm:sqref>
        </x14:dataValidation>
        <x14:dataValidation type="list" allowBlank="1" showInputMessage="1" showErrorMessage="1">
          <x14:formula1>
            <xm:f>lists!$C$40:$C$42</xm:f>
          </x14:formula1>
          <xm:sqref>H77:H83 E85:E89 E77:E83 H85:H89</xm:sqref>
        </x14:dataValidation>
        <x14:dataValidation type="list" allowBlank="1" showInputMessage="1" showErrorMessage="1">
          <x14:formula1>
            <xm:f>lists!$B$31:$B$38</xm:f>
          </x14:formula1>
          <xm:sqref>C77:C83 C85:C89</xm:sqref>
        </x14:dataValidation>
        <x14:dataValidation type="list" allowBlank="1" showInputMessage="1" showErrorMessage="1">
          <x14:formula1>
            <xm:f>lists!$D$31:$D$34</xm:f>
          </x14:formula1>
          <xm:sqref>F77:F83 F85:F89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B050"/>
    <pageSetUpPr fitToPage="1"/>
  </sheetPr>
  <dimension ref="A1:L1013"/>
  <sheetViews>
    <sheetView showGridLines="0" zoomScale="90" zoomScaleNormal="90" workbookViewId="0">
      <selection activeCell="E53" sqref="E53"/>
    </sheetView>
  </sheetViews>
  <sheetFormatPr defaultColWidth="14.42578125" defaultRowHeight="15.75" customHeight="1"/>
  <cols>
    <col min="1" max="1" width="29.5703125" style="55" customWidth="1"/>
    <col min="2" max="5" width="22.7109375" style="55" customWidth="1"/>
    <col min="6" max="7" width="20.7109375" style="55" customWidth="1"/>
    <col min="8" max="8" width="27.5703125" style="146" customWidth="1"/>
    <col min="9" max="9" width="5" style="55" customWidth="1"/>
    <col min="10" max="10" width="31.85546875" style="55" hidden="1" customWidth="1"/>
    <col min="11" max="12" width="14.42578125" style="55" hidden="1" customWidth="1"/>
    <col min="13" max="16384" width="14.42578125" style="55"/>
  </cols>
  <sheetData>
    <row r="1" spans="1:12" ht="25.5" customHeight="1">
      <c r="A1" s="140" t="s">
        <v>490</v>
      </c>
      <c r="B1" s="141"/>
      <c r="C1" s="142" t="s">
        <v>253</v>
      </c>
      <c r="D1" s="141"/>
      <c r="E1" s="141"/>
      <c r="F1" s="141"/>
      <c r="G1" s="143"/>
      <c r="H1" s="272" t="s">
        <v>388</v>
      </c>
    </row>
    <row r="2" spans="1:12" ht="15.75" customHeight="1">
      <c r="A2" s="158" t="s">
        <v>85</v>
      </c>
      <c r="B2" s="165"/>
      <c r="C2" s="165"/>
      <c r="D2" s="165"/>
      <c r="E2" s="165"/>
      <c r="F2" s="165"/>
      <c r="G2" s="165"/>
      <c r="H2" s="144"/>
    </row>
    <row r="3" spans="1:12" ht="38.25">
      <c r="A3" s="56"/>
      <c r="B3" s="167" t="s">
        <v>92</v>
      </c>
      <c r="C3" s="148" t="s">
        <v>93</v>
      </c>
      <c r="D3" s="149" t="s">
        <v>421</v>
      </c>
      <c r="E3" s="149" t="s">
        <v>291</v>
      </c>
      <c r="F3" s="64"/>
      <c r="G3" s="70"/>
      <c r="H3" s="145"/>
    </row>
    <row r="4" spans="1:12" ht="15.75" customHeight="1">
      <c r="A4" s="58" t="s">
        <v>13</v>
      </c>
      <c r="B4" s="162"/>
      <c r="C4" s="31"/>
      <c r="D4" s="31"/>
      <c r="E4" s="31"/>
      <c r="F4" s="31"/>
      <c r="G4" s="71"/>
      <c r="H4" s="200" t="s">
        <v>382</v>
      </c>
      <c r="J4" s="83" t="str">
        <f>IF(OR(COUNTIF(B6:G6,"&lt;="&amp;$L$5),COUNTIF(B7:G7,"=Yes")),A2,"")</f>
        <v/>
      </c>
      <c r="L4" s="169">
        <f>lists!$A$7</f>
        <v>1.1000000000000001</v>
      </c>
    </row>
    <row r="5" spans="1:12" ht="15.75" customHeight="1">
      <c r="A5" s="59" t="s">
        <v>12</v>
      </c>
      <c r="B5" s="546">
        <v>93.63</v>
      </c>
      <c r="C5" s="471">
        <v>89.55</v>
      </c>
      <c r="D5" s="471">
        <v>89.43</v>
      </c>
      <c r="E5" s="471">
        <v>93.63</v>
      </c>
      <c r="F5" s="54"/>
      <c r="G5" s="72"/>
      <c r="H5" s="200"/>
      <c r="J5" s="168"/>
      <c r="L5" s="169">
        <f>lists!$A$10</f>
        <v>0.95</v>
      </c>
    </row>
    <row r="6" spans="1:12" ht="15.75" customHeight="1">
      <c r="A6" s="271" t="s">
        <v>364</v>
      </c>
      <c r="B6" s="542" t="str">
        <f t="shared" ref="B6" si="0">IF(OR(B4="",B5=""),"",(IFERROR((B4/B5),"")))</f>
        <v/>
      </c>
      <c r="C6" s="542" t="str">
        <f>IF(OR(C4="",C5=""),"",(IFERROR((C4/C5),"")))</f>
        <v/>
      </c>
      <c r="D6" s="542" t="str">
        <f t="shared" ref="D6:G6" si="1">IF(OR(D4="",D5=""),"",(IFERROR((D4/D5),"")))</f>
        <v/>
      </c>
      <c r="E6" s="542" t="str">
        <f t="shared" si="1"/>
        <v/>
      </c>
      <c r="F6" s="542" t="str">
        <f t="shared" si="1"/>
        <v/>
      </c>
      <c r="G6" s="542" t="str">
        <f t="shared" si="1"/>
        <v/>
      </c>
      <c r="H6" s="200"/>
      <c r="J6" s="168"/>
    </row>
    <row r="7" spans="1:12" ht="15.75" customHeight="1">
      <c r="A7" s="60" t="s">
        <v>30</v>
      </c>
      <c r="B7" s="39"/>
      <c r="C7" s="39"/>
      <c r="D7" s="39"/>
      <c r="E7" s="39"/>
      <c r="F7" s="39"/>
      <c r="G7" s="39"/>
      <c r="H7" s="200"/>
      <c r="J7" s="168"/>
    </row>
    <row r="8" spans="1:12" ht="15.75" customHeight="1">
      <c r="A8" s="61" t="s">
        <v>32</v>
      </c>
      <c r="B8" s="40"/>
      <c r="C8" s="40"/>
      <c r="D8" s="40"/>
      <c r="E8" s="40"/>
      <c r="F8" s="40"/>
      <c r="G8" s="193"/>
      <c r="H8" s="200"/>
      <c r="J8" s="168"/>
    </row>
    <row r="9" spans="1:12" ht="15.75" customHeight="1">
      <c r="A9" s="61" t="s">
        <v>33</v>
      </c>
      <c r="B9" s="40"/>
      <c r="C9" s="40"/>
      <c r="D9" s="40"/>
      <c r="E9" s="40"/>
      <c r="F9" s="40"/>
      <c r="G9" s="193"/>
      <c r="H9" s="200"/>
      <c r="J9" s="168"/>
    </row>
    <row r="10" spans="1:12" ht="15.75" customHeight="1">
      <c r="A10" s="61" t="s">
        <v>34</v>
      </c>
      <c r="B10" s="40"/>
      <c r="C10" s="40"/>
      <c r="D10" s="40"/>
      <c r="E10" s="40"/>
      <c r="F10" s="40"/>
      <c r="G10" s="193"/>
      <c r="H10" s="200"/>
      <c r="J10" s="168"/>
    </row>
    <row r="11" spans="1:12" ht="15.75" customHeight="1">
      <c r="A11" s="61" t="s">
        <v>35</v>
      </c>
      <c r="B11" s="40"/>
      <c r="C11" s="40"/>
      <c r="D11" s="40"/>
      <c r="E11" s="40"/>
      <c r="F11" s="40"/>
      <c r="G11" s="193"/>
      <c r="H11" s="200"/>
      <c r="J11" s="168"/>
    </row>
    <row r="12" spans="1:12" ht="15.75" customHeight="1">
      <c r="A12" s="61" t="s">
        <v>381</v>
      </c>
      <c r="B12" s="1019"/>
      <c r="C12" s="1020"/>
      <c r="D12" s="1020"/>
      <c r="E12" s="1020"/>
      <c r="F12" s="1020"/>
      <c r="G12" s="1021"/>
      <c r="H12" s="200"/>
      <c r="J12" s="168"/>
    </row>
    <row r="13" spans="1:12" ht="15.75" customHeight="1">
      <c r="A13" s="158" t="s">
        <v>94</v>
      </c>
      <c r="B13" s="165"/>
      <c r="C13" s="165"/>
      <c r="D13" s="165"/>
      <c r="E13" s="165"/>
      <c r="F13" s="165"/>
      <c r="G13" s="165"/>
      <c r="H13" s="201"/>
      <c r="J13" s="168"/>
    </row>
    <row r="14" spans="1:12" ht="38.25" customHeight="1">
      <c r="A14" s="56"/>
      <c r="B14" s="166" t="s">
        <v>421</v>
      </c>
      <c r="C14" s="149" t="s">
        <v>292</v>
      </c>
      <c r="D14" s="149" t="s">
        <v>293</v>
      </c>
      <c r="E14" s="149" t="s">
        <v>291</v>
      </c>
      <c r="F14" s="64"/>
      <c r="G14" s="73"/>
      <c r="H14" s="200"/>
      <c r="J14" s="168"/>
    </row>
    <row r="15" spans="1:12" ht="15.75" customHeight="1">
      <c r="A15" s="58" t="s">
        <v>13</v>
      </c>
      <c r="B15" s="162"/>
      <c r="C15" s="31"/>
      <c r="D15" s="31"/>
      <c r="E15" s="31"/>
      <c r="F15" s="31"/>
      <c r="G15" s="71"/>
      <c r="H15" s="200" t="s">
        <v>383</v>
      </c>
      <c r="J15" s="83" t="str">
        <f>IF(OR(COUNTIF(B17:G17,"&lt;="&amp;$L$5),COUNTIF(B18:G18,"=Yes")),A13,"")</f>
        <v/>
      </c>
    </row>
    <row r="16" spans="1:12" ht="15.75" customHeight="1">
      <c r="A16" s="59" t="s">
        <v>12</v>
      </c>
      <c r="B16" s="546">
        <v>72.599999999999994</v>
      </c>
      <c r="C16" s="471">
        <v>78.95</v>
      </c>
      <c r="D16" s="471">
        <v>68.19</v>
      </c>
      <c r="E16" s="471">
        <v>86.74</v>
      </c>
      <c r="F16" s="54"/>
      <c r="G16" s="72"/>
      <c r="H16" s="200"/>
      <c r="J16" s="168"/>
    </row>
    <row r="17" spans="1:10" ht="15.75" customHeight="1">
      <c r="A17" s="271" t="s">
        <v>364</v>
      </c>
      <c r="B17" s="542" t="str">
        <f t="shared" ref="B17:G17" si="2">IF(OR(B15="",B16=""),"",(IFERROR((B15/B16),"")))</f>
        <v/>
      </c>
      <c r="C17" s="542" t="str">
        <f t="shared" si="2"/>
        <v/>
      </c>
      <c r="D17" s="542" t="str">
        <f t="shared" si="2"/>
        <v/>
      </c>
      <c r="E17" s="542" t="str">
        <f t="shared" si="2"/>
        <v/>
      </c>
      <c r="F17" s="542" t="str">
        <f t="shared" si="2"/>
        <v/>
      </c>
      <c r="G17" s="542" t="str">
        <f t="shared" si="2"/>
        <v/>
      </c>
      <c r="H17" s="200"/>
      <c r="J17" s="168"/>
    </row>
    <row r="18" spans="1:10" ht="15.75" customHeight="1">
      <c r="A18" s="60" t="s">
        <v>30</v>
      </c>
      <c r="B18" s="39"/>
      <c r="C18" s="39"/>
      <c r="D18" s="39"/>
      <c r="E18" s="39"/>
      <c r="F18" s="39"/>
      <c r="G18" s="39"/>
      <c r="H18" s="200"/>
      <c r="J18" s="168"/>
    </row>
    <row r="19" spans="1:10" ht="15.75" customHeight="1">
      <c r="A19" s="61" t="s">
        <v>32</v>
      </c>
      <c r="B19" s="40"/>
      <c r="C19" s="40"/>
      <c r="D19" s="40"/>
      <c r="E19" s="40"/>
      <c r="F19" s="40"/>
      <c r="G19" s="193"/>
      <c r="H19" s="200"/>
      <c r="J19" s="168"/>
    </row>
    <row r="20" spans="1:10" ht="15.75" customHeight="1">
      <c r="A20" s="61" t="s">
        <v>33</v>
      </c>
      <c r="B20" s="40"/>
      <c r="C20" s="40"/>
      <c r="D20" s="40"/>
      <c r="E20" s="40"/>
      <c r="F20" s="40"/>
      <c r="G20" s="193"/>
      <c r="H20" s="200"/>
      <c r="J20" s="168"/>
    </row>
    <row r="21" spans="1:10" ht="15.75" customHeight="1">
      <c r="A21" s="61" t="s">
        <v>34</v>
      </c>
      <c r="B21" s="40"/>
      <c r="C21" s="40"/>
      <c r="D21" s="40"/>
      <c r="E21" s="40"/>
      <c r="F21" s="40"/>
      <c r="G21" s="193"/>
      <c r="H21" s="200"/>
      <c r="J21" s="168"/>
    </row>
    <row r="22" spans="1:10" ht="15.75" customHeight="1">
      <c r="A22" s="61" t="s">
        <v>35</v>
      </c>
      <c r="B22" s="40"/>
      <c r="C22" s="40"/>
      <c r="D22" s="40"/>
      <c r="E22" s="40"/>
      <c r="F22" s="40"/>
      <c r="G22" s="193"/>
      <c r="H22" s="200"/>
      <c r="J22" s="168"/>
    </row>
    <row r="23" spans="1:10" ht="15.75" customHeight="1">
      <c r="A23" s="61" t="s">
        <v>381</v>
      </c>
      <c r="B23" s="1019"/>
      <c r="C23" s="1020"/>
      <c r="D23" s="1020"/>
      <c r="E23" s="1020"/>
      <c r="F23" s="1020"/>
      <c r="G23" s="1021"/>
      <c r="H23" s="200"/>
      <c r="J23" s="168"/>
    </row>
    <row r="24" spans="1:10" ht="15.75" customHeight="1">
      <c r="A24" s="158" t="s">
        <v>98</v>
      </c>
      <c r="B24" s="165"/>
      <c r="C24" s="165"/>
      <c r="D24" s="165"/>
      <c r="E24" s="165"/>
      <c r="F24" s="165"/>
      <c r="G24" s="165"/>
      <c r="H24" s="201"/>
      <c r="J24" s="168"/>
    </row>
    <row r="25" spans="1:10" ht="53.25" customHeight="1">
      <c r="A25" s="62"/>
      <c r="B25" s="166" t="s">
        <v>294</v>
      </c>
      <c r="C25" s="150" t="s">
        <v>295</v>
      </c>
      <c r="D25" s="150" t="s">
        <v>296</v>
      </c>
      <c r="E25" s="150" t="s">
        <v>297</v>
      </c>
      <c r="F25" s="65"/>
      <c r="G25" s="74"/>
      <c r="H25" s="200"/>
      <c r="J25" s="168"/>
    </row>
    <row r="26" spans="1:10" ht="15.75" customHeight="1">
      <c r="A26" s="58" t="s">
        <v>13</v>
      </c>
      <c r="B26" s="162"/>
      <c r="C26" s="31"/>
      <c r="D26" s="31"/>
      <c r="E26" s="31"/>
      <c r="F26" s="31"/>
      <c r="G26" s="71"/>
      <c r="H26" s="200" t="s">
        <v>384</v>
      </c>
      <c r="J26" s="83" t="str">
        <f>IF(OR(COUNTIF(B28:G28,"&lt;="&amp;$L$5),COUNTIF(B29:G29,"=Yes")),A24,"")</f>
        <v/>
      </c>
    </row>
    <row r="27" spans="1:10" ht="15.75" customHeight="1">
      <c r="A27" s="59" t="s">
        <v>12</v>
      </c>
      <c r="B27" s="546">
        <v>80.45</v>
      </c>
      <c r="C27" s="471">
        <v>71.209999999999994</v>
      </c>
      <c r="D27" s="471">
        <v>66.12</v>
      </c>
      <c r="E27" s="471">
        <v>42.56</v>
      </c>
      <c r="F27" s="66"/>
      <c r="G27" s="75"/>
      <c r="H27" s="200"/>
      <c r="J27" s="168"/>
    </row>
    <row r="28" spans="1:10" ht="15.75" customHeight="1">
      <c r="A28" s="271" t="s">
        <v>364</v>
      </c>
      <c r="B28" s="542" t="str">
        <f t="shared" ref="B28:G28" si="3">IF(OR(B26="",B27=""),"",(IFERROR((B26/B27),"")))</f>
        <v/>
      </c>
      <c r="C28" s="542" t="str">
        <f t="shared" si="3"/>
        <v/>
      </c>
      <c r="D28" s="542" t="str">
        <f t="shared" si="3"/>
        <v/>
      </c>
      <c r="E28" s="542" t="str">
        <f t="shared" si="3"/>
        <v/>
      </c>
      <c r="F28" s="542" t="str">
        <f t="shared" si="3"/>
        <v/>
      </c>
      <c r="G28" s="542" t="str">
        <f t="shared" si="3"/>
        <v/>
      </c>
      <c r="H28" s="200"/>
      <c r="J28" s="168"/>
    </row>
    <row r="29" spans="1:10" ht="15.75" customHeight="1">
      <c r="A29" s="60" t="s">
        <v>30</v>
      </c>
      <c r="B29" s="39"/>
      <c r="C29" s="39"/>
      <c r="D29" s="39"/>
      <c r="E29" s="39"/>
      <c r="F29" s="39"/>
      <c r="G29" s="39"/>
      <c r="H29" s="200"/>
      <c r="J29" s="168"/>
    </row>
    <row r="30" spans="1:10" ht="15.75" customHeight="1">
      <c r="A30" s="61" t="s">
        <v>32</v>
      </c>
      <c r="B30" s="40"/>
      <c r="C30" s="40"/>
      <c r="D30" s="40"/>
      <c r="E30" s="40"/>
      <c r="F30" s="40"/>
      <c r="G30" s="193"/>
      <c r="H30" s="200"/>
      <c r="J30" s="168"/>
    </row>
    <row r="31" spans="1:10" ht="15.75" customHeight="1">
      <c r="A31" s="61" t="s">
        <v>33</v>
      </c>
      <c r="B31" s="40"/>
      <c r="C31" s="40"/>
      <c r="D31" s="40"/>
      <c r="E31" s="40"/>
      <c r="F31" s="40"/>
      <c r="G31" s="193"/>
      <c r="H31" s="202"/>
      <c r="J31" s="168"/>
    </row>
    <row r="32" spans="1:10" ht="15.75" customHeight="1">
      <c r="A32" s="61" t="s">
        <v>34</v>
      </c>
      <c r="B32" s="40"/>
      <c r="C32" s="40"/>
      <c r="D32" s="40"/>
      <c r="E32" s="40"/>
      <c r="F32" s="40"/>
      <c r="G32" s="193"/>
      <c r="H32" s="202"/>
      <c r="J32" s="168"/>
    </row>
    <row r="33" spans="1:10" ht="15.75" customHeight="1">
      <c r="A33" s="61" t="s">
        <v>35</v>
      </c>
      <c r="B33" s="40"/>
      <c r="C33" s="40"/>
      <c r="D33" s="40"/>
      <c r="E33" s="40"/>
      <c r="F33" s="40"/>
      <c r="G33" s="193"/>
      <c r="H33" s="202"/>
      <c r="J33" s="168"/>
    </row>
    <row r="34" spans="1:10" ht="15" customHeight="1">
      <c r="A34" s="158" t="s">
        <v>98</v>
      </c>
      <c r="B34" s="165"/>
      <c r="C34" s="165"/>
      <c r="D34" s="165"/>
      <c r="E34" s="165"/>
      <c r="F34" s="165"/>
      <c r="G34" s="165"/>
      <c r="H34" s="201"/>
      <c r="J34" s="168"/>
    </row>
    <row r="35" spans="1:10" ht="38.25" customHeight="1">
      <c r="A35" s="56"/>
      <c r="B35" s="166" t="s">
        <v>298</v>
      </c>
      <c r="C35" s="149" t="s">
        <v>299</v>
      </c>
      <c r="D35" s="149" t="s">
        <v>300</v>
      </c>
      <c r="E35" s="67"/>
      <c r="F35" s="67"/>
      <c r="G35" s="76"/>
      <c r="H35" s="201"/>
      <c r="J35" s="168"/>
    </row>
    <row r="36" spans="1:10" ht="15" customHeight="1">
      <c r="A36" s="58" t="s">
        <v>13</v>
      </c>
      <c r="B36" s="162"/>
      <c r="C36" s="31"/>
      <c r="D36" s="31"/>
      <c r="E36" s="31"/>
      <c r="F36" s="31"/>
      <c r="G36" s="71"/>
      <c r="H36" s="201"/>
      <c r="J36" s="83" t="str">
        <f>IF(OR(COUNTIF(B38:G38,"&lt;="&amp;$L$5),COUNTIF(B39:G39,"=Yes")),A34,"")</f>
        <v/>
      </c>
    </row>
    <row r="37" spans="1:10" ht="15" customHeight="1">
      <c r="A37" s="59" t="s">
        <v>12</v>
      </c>
      <c r="B37" s="546">
        <v>57.54</v>
      </c>
      <c r="C37" s="471">
        <v>68.92</v>
      </c>
      <c r="D37" s="471">
        <v>82.43</v>
      </c>
      <c r="E37" s="68"/>
      <c r="F37" s="68"/>
      <c r="G37" s="77"/>
      <c r="H37" s="201"/>
      <c r="J37" s="168"/>
    </row>
    <row r="38" spans="1:10" ht="15" customHeight="1">
      <c r="A38" s="271" t="s">
        <v>364</v>
      </c>
      <c r="B38" s="542" t="str">
        <f t="shared" ref="B38:G38" si="4">IF(OR(B36="",B37=""),"",(IFERROR((B36/B37),"")))</f>
        <v/>
      </c>
      <c r="C38" s="542" t="str">
        <f t="shared" si="4"/>
        <v/>
      </c>
      <c r="D38" s="542" t="str">
        <f t="shared" si="4"/>
        <v/>
      </c>
      <c r="E38" s="542" t="str">
        <f t="shared" si="4"/>
        <v/>
      </c>
      <c r="F38" s="542" t="str">
        <f t="shared" si="4"/>
        <v/>
      </c>
      <c r="G38" s="542" t="str">
        <f t="shared" si="4"/>
        <v/>
      </c>
      <c r="H38" s="201"/>
      <c r="J38" s="168"/>
    </row>
    <row r="39" spans="1:10" ht="15" customHeight="1">
      <c r="A39" s="60" t="s">
        <v>30</v>
      </c>
      <c r="B39" s="39"/>
      <c r="C39" s="39"/>
      <c r="D39" s="39"/>
      <c r="E39" s="39"/>
      <c r="F39" s="39"/>
      <c r="G39" s="39"/>
      <c r="H39" s="201"/>
      <c r="J39" s="168"/>
    </row>
    <row r="40" spans="1:10" ht="15.75" customHeight="1">
      <c r="A40" s="61" t="s">
        <v>32</v>
      </c>
      <c r="B40" s="40"/>
      <c r="C40" s="40"/>
      <c r="D40" s="40"/>
      <c r="E40" s="40"/>
      <c r="F40" s="40"/>
      <c r="G40" s="193"/>
      <c r="H40" s="200"/>
      <c r="J40" s="168"/>
    </row>
    <row r="41" spans="1:10" ht="15" customHeight="1">
      <c r="A41" s="61" t="s">
        <v>33</v>
      </c>
      <c r="B41" s="40"/>
      <c r="C41" s="40"/>
      <c r="D41" s="40"/>
      <c r="E41" s="40"/>
      <c r="F41" s="40"/>
      <c r="G41" s="193"/>
      <c r="H41" s="201"/>
      <c r="J41" s="168"/>
    </row>
    <row r="42" spans="1:10" ht="15" customHeight="1">
      <c r="A42" s="61" t="s">
        <v>34</v>
      </c>
      <c r="B42" s="40"/>
      <c r="C42" s="40"/>
      <c r="D42" s="40"/>
      <c r="E42" s="40"/>
      <c r="F42" s="40"/>
      <c r="G42" s="193"/>
      <c r="H42" s="201"/>
      <c r="J42" s="168"/>
    </row>
    <row r="43" spans="1:10" ht="15" customHeight="1">
      <c r="A43" s="61" t="s">
        <v>35</v>
      </c>
      <c r="B43" s="40"/>
      <c r="C43" s="40"/>
      <c r="D43" s="40"/>
      <c r="E43" s="40"/>
      <c r="F43" s="40"/>
      <c r="G43" s="193"/>
      <c r="H43" s="201"/>
      <c r="J43" s="168"/>
    </row>
    <row r="44" spans="1:10" ht="15.75" customHeight="1">
      <c r="A44" s="61" t="s">
        <v>381</v>
      </c>
      <c r="B44" s="1019"/>
      <c r="C44" s="1020"/>
      <c r="D44" s="1020"/>
      <c r="E44" s="1020"/>
      <c r="F44" s="1020"/>
      <c r="G44" s="1021"/>
      <c r="H44" s="200"/>
      <c r="J44" s="168"/>
    </row>
    <row r="45" spans="1:10" ht="15" customHeight="1">
      <c r="A45" s="161" t="s">
        <v>266</v>
      </c>
      <c r="B45" s="165"/>
      <c r="C45" s="165"/>
      <c r="D45" s="165"/>
      <c r="E45" s="165"/>
      <c r="F45" s="165"/>
      <c r="G45" s="165"/>
      <c r="H45" s="201"/>
      <c r="J45" s="168"/>
    </row>
    <row r="46" spans="1:10" ht="38.25" customHeight="1">
      <c r="A46" s="56"/>
      <c r="B46" s="164" t="s">
        <v>302</v>
      </c>
      <c r="C46" s="57" t="s">
        <v>303</v>
      </c>
      <c r="D46" s="57" t="s">
        <v>301</v>
      </c>
      <c r="E46" s="474" t="s">
        <v>727</v>
      </c>
      <c r="F46" s="474" t="s">
        <v>728</v>
      </c>
      <c r="G46" s="801" t="s">
        <v>729</v>
      </c>
      <c r="H46" s="202"/>
      <c r="J46" s="168"/>
    </row>
    <row r="47" spans="1:10" ht="15" customHeight="1">
      <c r="A47" s="58" t="s">
        <v>13</v>
      </c>
      <c r="B47" s="162"/>
      <c r="C47" s="31"/>
      <c r="D47" s="31"/>
      <c r="E47" s="31"/>
      <c r="F47" s="31"/>
      <c r="G47" s="71"/>
      <c r="H47" s="202" t="s">
        <v>385</v>
      </c>
      <c r="J47" s="83" t="str">
        <f>IF(OR(COUNTIF(B49:G49,"&gt;="&amp;$L$4),COUNTIF(B50:G50,"=Yes")),A45,"")</f>
        <v/>
      </c>
    </row>
    <row r="48" spans="1:10" ht="15" customHeight="1">
      <c r="A48" s="59" t="s">
        <v>12</v>
      </c>
      <c r="B48" s="546">
        <v>26.51</v>
      </c>
      <c r="C48" s="471">
        <v>15.98</v>
      </c>
      <c r="D48" s="471">
        <v>25.54</v>
      </c>
      <c r="E48" s="517">
        <v>43.2</v>
      </c>
      <c r="F48" s="471">
        <v>32.9</v>
      </c>
      <c r="G48" s="802">
        <v>32.299999999999997</v>
      </c>
      <c r="H48" s="201"/>
      <c r="J48" s="168"/>
    </row>
    <row r="49" spans="1:10" ht="15" customHeight="1">
      <c r="A49" s="271" t="s">
        <v>364</v>
      </c>
      <c r="B49" s="364" t="str">
        <f t="shared" ref="B49:G49" si="5">IF(OR(B47="",B48=""),"",(IFERROR((B47/B48),"")))</f>
        <v/>
      </c>
      <c r="C49" s="364" t="str">
        <f t="shared" si="5"/>
        <v/>
      </c>
      <c r="D49" s="364" t="str">
        <f t="shared" si="5"/>
        <v/>
      </c>
      <c r="E49" s="364" t="str">
        <f t="shared" si="5"/>
        <v/>
      </c>
      <c r="F49" s="364" t="str">
        <f t="shared" si="5"/>
        <v/>
      </c>
      <c r="G49" s="364" t="str">
        <f t="shared" si="5"/>
        <v/>
      </c>
      <c r="H49" s="201"/>
      <c r="J49" s="168"/>
    </row>
    <row r="50" spans="1:10" ht="15" customHeight="1">
      <c r="A50" s="60" t="s">
        <v>30</v>
      </c>
      <c r="B50" s="39"/>
      <c r="C50" s="39"/>
      <c r="D50" s="39"/>
      <c r="E50" s="39"/>
      <c r="F50" s="39"/>
      <c r="G50" s="39"/>
      <c r="H50" s="201"/>
      <c r="J50" s="168"/>
    </row>
    <row r="51" spans="1:10" ht="15.75" customHeight="1">
      <c r="A51" s="61" t="s">
        <v>32</v>
      </c>
      <c r="B51" s="40"/>
      <c r="C51" s="40"/>
      <c r="D51" s="40"/>
      <c r="E51" s="40"/>
      <c r="F51" s="40"/>
      <c r="G51" s="193"/>
      <c r="H51" s="200"/>
      <c r="J51" s="168"/>
    </row>
    <row r="52" spans="1:10" ht="15" customHeight="1">
      <c r="A52" s="61" t="s">
        <v>33</v>
      </c>
      <c r="B52" s="40"/>
      <c r="C52" s="40"/>
      <c r="D52" s="40"/>
      <c r="E52" s="40"/>
      <c r="F52" s="40"/>
      <c r="G52" s="193"/>
      <c r="H52" s="202"/>
      <c r="J52" s="168"/>
    </row>
    <row r="53" spans="1:10" ht="15" customHeight="1">
      <c r="A53" s="61" t="s">
        <v>34</v>
      </c>
      <c r="B53" s="40"/>
      <c r="C53" s="40"/>
      <c r="D53" s="40"/>
      <c r="E53" s="40"/>
      <c r="F53" s="40"/>
      <c r="G53" s="193"/>
      <c r="H53" s="202"/>
      <c r="J53" s="168"/>
    </row>
    <row r="54" spans="1:10" ht="15" customHeight="1">
      <c r="A54" s="61" t="s">
        <v>35</v>
      </c>
      <c r="B54" s="40"/>
      <c r="C54" s="40"/>
      <c r="D54" s="40"/>
      <c r="E54" s="40"/>
      <c r="F54" s="40"/>
      <c r="G54" s="193"/>
      <c r="H54" s="202"/>
      <c r="J54" s="168"/>
    </row>
    <row r="55" spans="1:10" ht="15.75" customHeight="1">
      <c r="A55" s="61" t="s">
        <v>381</v>
      </c>
      <c r="B55" s="1019"/>
      <c r="C55" s="1020"/>
      <c r="D55" s="1020"/>
      <c r="E55" s="1020"/>
      <c r="F55" s="1020"/>
      <c r="G55" s="1021"/>
      <c r="H55" s="200"/>
      <c r="J55" s="168"/>
    </row>
    <row r="56" spans="1:10" ht="15" customHeight="1">
      <c r="A56" s="161" t="s">
        <v>112</v>
      </c>
      <c r="B56" s="165"/>
      <c r="C56" s="165"/>
      <c r="D56" s="165"/>
      <c r="E56" s="165"/>
      <c r="F56" s="165"/>
      <c r="G56" s="165"/>
      <c r="H56" s="201"/>
      <c r="J56" s="168"/>
    </row>
    <row r="57" spans="1:10" ht="28.5" customHeight="1">
      <c r="A57" s="56"/>
      <c r="B57" s="164" t="s">
        <v>304</v>
      </c>
      <c r="C57" s="189"/>
      <c r="D57" s="189"/>
      <c r="E57" s="189"/>
      <c r="F57" s="189"/>
      <c r="G57" s="800"/>
      <c r="H57" s="200"/>
      <c r="J57" s="168"/>
    </row>
    <row r="58" spans="1:10" ht="15" customHeight="1">
      <c r="A58" s="58" t="s">
        <v>13</v>
      </c>
      <c r="B58" s="162"/>
      <c r="C58" s="31"/>
      <c r="D58" s="31"/>
      <c r="E58" s="31"/>
      <c r="F58" s="31"/>
      <c r="G58" s="71"/>
      <c r="H58" s="200" t="s">
        <v>386</v>
      </c>
      <c r="J58" s="83" t="str">
        <f>IF(OR(COUNTIF(B60:G60,"&gt;="&amp;$L$4),COUNTIF(B61:G61,"=Yes")),"Drugs on School Property","")</f>
        <v/>
      </c>
    </row>
    <row r="59" spans="1:10" ht="15" customHeight="1">
      <c r="A59" s="59" t="s">
        <v>12</v>
      </c>
      <c r="B59" s="546">
        <v>8.23</v>
      </c>
      <c r="C59" s="159"/>
      <c r="D59" s="159"/>
      <c r="E59" s="159"/>
      <c r="F59" s="159"/>
      <c r="G59" s="160"/>
      <c r="H59" s="201"/>
      <c r="J59" s="168"/>
    </row>
    <row r="60" spans="1:10" ht="15" customHeight="1">
      <c r="A60" s="271" t="s">
        <v>364</v>
      </c>
      <c r="B60" s="364" t="str">
        <f t="shared" ref="B60:G60" si="6">IF(OR(B58="",B59=""),"",(IFERROR((B58/B59),"")))</f>
        <v/>
      </c>
      <c r="C60" s="364" t="str">
        <f t="shared" si="6"/>
        <v/>
      </c>
      <c r="D60" s="364" t="str">
        <f t="shared" si="6"/>
        <v/>
      </c>
      <c r="E60" s="364" t="str">
        <f t="shared" si="6"/>
        <v/>
      </c>
      <c r="F60" s="364" t="str">
        <f t="shared" si="6"/>
        <v/>
      </c>
      <c r="G60" s="364" t="str">
        <f t="shared" si="6"/>
        <v/>
      </c>
      <c r="H60" s="201"/>
      <c r="J60" s="168"/>
    </row>
    <row r="61" spans="1:10" ht="15" customHeight="1">
      <c r="A61" s="60" t="s">
        <v>30</v>
      </c>
      <c r="B61" s="39"/>
      <c r="C61" s="39"/>
      <c r="D61" s="39"/>
      <c r="E61" s="39"/>
      <c r="F61" s="39"/>
      <c r="G61" s="39"/>
      <c r="H61" s="201"/>
      <c r="J61" s="168"/>
    </row>
    <row r="62" spans="1:10" ht="15" customHeight="1">
      <c r="A62" s="61" t="s">
        <v>32</v>
      </c>
      <c r="B62" s="40"/>
      <c r="C62" s="40"/>
      <c r="D62" s="40"/>
      <c r="E62" s="40"/>
      <c r="F62" s="40"/>
      <c r="G62" s="40"/>
      <c r="H62" s="201"/>
      <c r="J62" s="168"/>
    </row>
    <row r="63" spans="1:10" ht="15" customHeight="1">
      <c r="A63" s="61" t="s">
        <v>33</v>
      </c>
      <c r="B63" s="40"/>
      <c r="C63" s="40"/>
      <c r="D63" s="40"/>
      <c r="E63" s="40"/>
      <c r="F63" s="40"/>
      <c r="G63" s="40"/>
      <c r="H63" s="200"/>
      <c r="J63" s="168"/>
    </row>
    <row r="64" spans="1:10" ht="15" customHeight="1">
      <c r="A64" s="61" t="s">
        <v>34</v>
      </c>
      <c r="B64" s="40"/>
      <c r="C64" s="40"/>
      <c r="D64" s="40"/>
      <c r="E64" s="40"/>
      <c r="F64" s="40"/>
      <c r="G64" s="40"/>
      <c r="H64" s="200"/>
      <c r="J64" s="168"/>
    </row>
    <row r="65" spans="1:10" ht="15" customHeight="1">
      <c r="A65" s="61" t="s">
        <v>35</v>
      </c>
      <c r="B65" s="40"/>
      <c r="C65" s="40"/>
      <c r="D65" s="40"/>
      <c r="E65" s="40"/>
      <c r="F65" s="40"/>
      <c r="G65" s="40"/>
      <c r="H65" s="200"/>
      <c r="J65" s="168"/>
    </row>
    <row r="66" spans="1:10" ht="15.75" customHeight="1">
      <c r="A66" s="61" t="s">
        <v>381</v>
      </c>
      <c r="B66" s="1019"/>
      <c r="C66" s="1020"/>
      <c r="D66" s="1020"/>
      <c r="E66" s="1020"/>
      <c r="F66" s="1020"/>
      <c r="G66" s="1021"/>
      <c r="H66" s="200"/>
      <c r="J66" s="168"/>
    </row>
    <row r="67" spans="1:10" ht="15" customHeight="1">
      <c r="A67" s="158" t="s">
        <v>247</v>
      </c>
      <c r="B67" s="165"/>
      <c r="C67" s="165"/>
      <c r="D67" s="165"/>
      <c r="E67" s="165"/>
      <c r="F67" s="165"/>
      <c r="G67" s="165"/>
      <c r="H67" s="201"/>
      <c r="J67" s="168"/>
    </row>
    <row r="68" spans="1:10" ht="38.25" customHeight="1">
      <c r="A68" s="56"/>
      <c r="B68" s="57" t="s">
        <v>305</v>
      </c>
      <c r="C68" s="57" t="s">
        <v>306</v>
      </c>
      <c r="D68" s="57" t="s">
        <v>307</v>
      </c>
      <c r="E68" s="57" t="s">
        <v>308</v>
      </c>
      <c r="F68" s="773" t="s">
        <v>704</v>
      </c>
      <c r="G68" s="226" t="s">
        <v>705</v>
      </c>
      <c r="H68" s="200"/>
      <c r="J68" s="168"/>
    </row>
    <row r="69" spans="1:10" ht="15" customHeight="1">
      <c r="A69" s="58" t="s">
        <v>13</v>
      </c>
      <c r="B69" s="162"/>
      <c r="C69" s="31"/>
      <c r="D69" s="31"/>
      <c r="E69" s="31"/>
      <c r="F69" s="31"/>
      <c r="G69" s="71"/>
      <c r="H69" s="200" t="s">
        <v>387</v>
      </c>
      <c r="J69" s="83" t="str">
        <f>IF(OR(COUNTIF(B71:G71,"&gt;="&amp;$L$4),COUNTIF(B72:G72,"=Yes")),A67,"")</f>
        <v/>
      </c>
    </row>
    <row r="70" spans="1:10" ht="15" customHeight="1">
      <c r="A70" s="59" t="s">
        <v>12</v>
      </c>
      <c r="B70" s="546">
        <v>4.68</v>
      </c>
      <c r="C70" s="471">
        <v>3.1</v>
      </c>
      <c r="D70" s="471">
        <v>3.39</v>
      </c>
      <c r="E70" s="471">
        <v>29.63</v>
      </c>
      <c r="F70" s="471">
        <v>23.11</v>
      </c>
      <c r="G70" s="79">
        <v>18.2</v>
      </c>
      <c r="H70" s="200"/>
      <c r="J70" s="168"/>
    </row>
    <row r="71" spans="1:10" ht="15" customHeight="1">
      <c r="A71" s="271" t="s">
        <v>364</v>
      </c>
      <c r="B71" s="364" t="str">
        <f t="shared" ref="B71:G71" si="7">IF(OR(B69="",B70=""),"",(IFERROR((B69/B70),"")))</f>
        <v/>
      </c>
      <c r="C71" s="364" t="str">
        <f t="shared" si="7"/>
        <v/>
      </c>
      <c r="D71" s="364" t="str">
        <f t="shared" si="7"/>
        <v/>
      </c>
      <c r="E71" s="364" t="str">
        <f t="shared" si="7"/>
        <v/>
      </c>
      <c r="F71" s="364" t="str">
        <f t="shared" si="7"/>
        <v/>
      </c>
      <c r="G71" s="364" t="str">
        <f t="shared" si="7"/>
        <v/>
      </c>
      <c r="H71" s="200"/>
      <c r="J71" s="168"/>
    </row>
    <row r="72" spans="1:10" ht="15" customHeight="1">
      <c r="A72" s="60" t="s">
        <v>30</v>
      </c>
      <c r="B72" s="39"/>
      <c r="C72" s="39"/>
      <c r="D72" s="39"/>
      <c r="E72" s="39"/>
      <c r="F72" s="39"/>
      <c r="G72" s="39"/>
      <c r="H72" s="200"/>
      <c r="J72" s="168"/>
    </row>
    <row r="73" spans="1:10" ht="15" customHeight="1">
      <c r="A73" s="61" t="s">
        <v>32</v>
      </c>
      <c r="B73" s="40"/>
      <c r="C73" s="40"/>
      <c r="D73" s="40"/>
      <c r="E73" s="40"/>
      <c r="F73" s="40"/>
      <c r="G73" s="193"/>
      <c r="H73" s="200"/>
      <c r="J73" s="168"/>
    </row>
    <row r="74" spans="1:10" ht="15" customHeight="1">
      <c r="A74" s="61" t="s">
        <v>33</v>
      </c>
      <c r="B74" s="40"/>
      <c r="C74" s="40"/>
      <c r="D74" s="40"/>
      <c r="E74" s="40"/>
      <c r="F74" s="40"/>
      <c r="G74" s="193"/>
      <c r="H74" s="200"/>
      <c r="J74" s="168"/>
    </row>
    <row r="75" spans="1:10" ht="15" customHeight="1">
      <c r="A75" s="61" t="s">
        <v>34</v>
      </c>
      <c r="B75" s="40"/>
      <c r="C75" s="40"/>
      <c r="D75" s="40"/>
      <c r="E75" s="40"/>
      <c r="F75" s="40"/>
      <c r="G75" s="193"/>
      <c r="H75" s="200"/>
      <c r="J75" s="168"/>
    </row>
    <row r="76" spans="1:10" ht="15" customHeight="1">
      <c r="A76" s="61" t="s">
        <v>35</v>
      </c>
      <c r="B76" s="40"/>
      <c r="C76" s="40"/>
      <c r="D76" s="40"/>
      <c r="E76" s="40"/>
      <c r="F76" s="40"/>
      <c r="G76" s="193"/>
      <c r="H76" s="200"/>
      <c r="J76" s="168"/>
    </row>
    <row r="77" spans="1:10" ht="15.75" customHeight="1">
      <c r="A77" s="61" t="s">
        <v>381</v>
      </c>
      <c r="B77" s="1019"/>
      <c r="C77" s="1020"/>
      <c r="D77" s="1020"/>
      <c r="E77" s="1020"/>
      <c r="F77" s="1020"/>
      <c r="G77" s="1021"/>
      <c r="H77" s="200"/>
      <c r="J77" s="168"/>
    </row>
    <row r="78" spans="1:10" ht="15" customHeight="1">
      <c r="A78" s="158" t="s">
        <v>250</v>
      </c>
      <c r="B78" s="165"/>
      <c r="C78" s="165"/>
      <c r="D78" s="165"/>
      <c r="E78" s="165"/>
      <c r="F78" s="165"/>
      <c r="G78" s="165"/>
      <c r="H78" s="201"/>
      <c r="J78" s="168"/>
    </row>
    <row r="79" spans="1:10" ht="25.5" customHeight="1">
      <c r="A79" s="56"/>
      <c r="B79" s="164" t="s">
        <v>706</v>
      </c>
      <c r="C79" s="57" t="s">
        <v>707</v>
      </c>
      <c r="D79" s="57" t="s">
        <v>248</v>
      </c>
      <c r="E79" s="57" t="s">
        <v>249</v>
      </c>
      <c r="F79" s="57" t="s">
        <v>309</v>
      </c>
      <c r="G79" s="78"/>
      <c r="H79" s="200"/>
      <c r="J79" s="168"/>
    </row>
    <row r="80" spans="1:10" ht="15" customHeight="1">
      <c r="A80" s="58" t="s">
        <v>13</v>
      </c>
      <c r="B80" s="162"/>
      <c r="C80" s="31"/>
      <c r="D80" s="31"/>
      <c r="E80" s="31"/>
      <c r="F80" s="31"/>
      <c r="G80" s="71"/>
      <c r="H80" s="200" t="s">
        <v>387</v>
      </c>
      <c r="J80" s="83" t="str">
        <f>IF(OR(COUNTIF(B82:G82,"&gt;="&amp;$L$4),COUNTIF(B83:G83,"=Yes")),A67,"")</f>
        <v/>
      </c>
    </row>
    <row r="81" spans="1:10" ht="15" customHeight="1">
      <c r="A81" s="59" t="s">
        <v>12</v>
      </c>
      <c r="B81" s="546">
        <v>25.37</v>
      </c>
      <c r="C81" s="471">
        <v>17.579999999999998</v>
      </c>
      <c r="D81" s="471">
        <v>14.07</v>
      </c>
      <c r="E81" s="471">
        <v>24.56</v>
      </c>
      <c r="F81" s="471">
        <v>33.31</v>
      </c>
      <c r="G81" s="79"/>
      <c r="H81" s="200"/>
      <c r="J81" s="168"/>
    </row>
    <row r="82" spans="1:10" ht="15" customHeight="1">
      <c r="A82" s="271" t="s">
        <v>364</v>
      </c>
      <c r="B82" s="364" t="str">
        <f t="shared" ref="B82:G82" si="8">IF(OR(B80="",B81=""),"",(IFERROR((B80/B81),"")))</f>
        <v/>
      </c>
      <c r="C82" s="364" t="str">
        <f t="shared" si="8"/>
        <v/>
      </c>
      <c r="D82" s="364" t="str">
        <f t="shared" si="8"/>
        <v/>
      </c>
      <c r="E82" s="364" t="str">
        <f t="shared" si="8"/>
        <v/>
      </c>
      <c r="F82" s="364" t="str">
        <f t="shared" si="8"/>
        <v/>
      </c>
      <c r="G82" s="364" t="str">
        <f t="shared" si="8"/>
        <v/>
      </c>
      <c r="H82" s="200"/>
      <c r="J82" s="168"/>
    </row>
    <row r="83" spans="1:10" ht="15" customHeight="1">
      <c r="A83" s="60" t="s">
        <v>30</v>
      </c>
      <c r="B83" s="39"/>
      <c r="C83" s="39"/>
      <c r="D83" s="39"/>
      <c r="E83" s="39"/>
      <c r="F83" s="39"/>
      <c r="G83" s="39"/>
      <c r="H83" s="200"/>
      <c r="J83" s="168"/>
    </row>
    <row r="84" spans="1:10" ht="15" customHeight="1">
      <c r="A84" s="61" t="s">
        <v>32</v>
      </c>
      <c r="B84" s="40"/>
      <c r="C84" s="40"/>
      <c r="D84" s="40"/>
      <c r="E84" s="40"/>
      <c r="F84" s="40"/>
      <c r="G84" s="193"/>
      <c r="H84" s="200"/>
      <c r="J84" s="168"/>
    </row>
    <row r="85" spans="1:10" ht="15" customHeight="1">
      <c r="A85" s="61" t="s">
        <v>33</v>
      </c>
      <c r="B85" s="40"/>
      <c r="C85" s="40"/>
      <c r="D85" s="40"/>
      <c r="E85" s="40"/>
      <c r="F85" s="40"/>
      <c r="G85" s="193"/>
      <c r="H85" s="200"/>
      <c r="J85" s="168"/>
    </row>
    <row r="86" spans="1:10" ht="15" customHeight="1">
      <c r="A86" s="61" t="s">
        <v>34</v>
      </c>
      <c r="B86" s="40"/>
      <c r="C86" s="40"/>
      <c r="D86" s="40"/>
      <c r="E86" s="40"/>
      <c r="F86" s="40"/>
      <c r="G86" s="193"/>
      <c r="H86" s="200"/>
      <c r="J86" s="168"/>
    </row>
    <row r="87" spans="1:10" ht="15" customHeight="1">
      <c r="A87" s="61" t="s">
        <v>35</v>
      </c>
      <c r="B87" s="40"/>
      <c r="C87" s="40"/>
      <c r="D87" s="40"/>
      <c r="E87" s="40"/>
      <c r="F87" s="40"/>
      <c r="G87" s="193"/>
      <c r="H87" s="200"/>
      <c r="J87" s="168"/>
    </row>
    <row r="88" spans="1:10" ht="15.75" customHeight="1">
      <c r="A88" s="61" t="s">
        <v>381</v>
      </c>
      <c r="B88" s="1019"/>
      <c r="C88" s="1020"/>
      <c r="D88" s="1020"/>
      <c r="E88" s="1020"/>
      <c r="F88" s="1020"/>
      <c r="G88" s="1021"/>
      <c r="H88" s="200"/>
      <c r="J88" s="168"/>
    </row>
    <row r="89" spans="1:10" ht="15" customHeight="1">
      <c r="A89" s="158" t="s">
        <v>251</v>
      </c>
      <c r="B89" s="165"/>
      <c r="C89" s="165"/>
      <c r="D89" s="165"/>
      <c r="E89" s="165"/>
      <c r="F89" s="165"/>
      <c r="G89" s="165"/>
      <c r="H89" s="200"/>
      <c r="J89" s="168"/>
    </row>
    <row r="90" spans="1:10" ht="38.25" customHeight="1">
      <c r="A90" s="56"/>
      <c r="B90" s="164" t="s">
        <v>310</v>
      </c>
      <c r="C90" s="57" t="s">
        <v>311</v>
      </c>
      <c r="D90" s="57" t="s">
        <v>312</v>
      </c>
      <c r="E90" s="57" t="s">
        <v>313</v>
      </c>
      <c r="F90" s="57" t="s">
        <v>314</v>
      </c>
      <c r="G90" s="80" t="s">
        <v>315</v>
      </c>
      <c r="H90" s="200"/>
      <c r="J90" s="168"/>
    </row>
    <row r="91" spans="1:10" ht="15" customHeight="1">
      <c r="A91" s="58" t="s">
        <v>13</v>
      </c>
      <c r="B91" s="162"/>
      <c r="C91" s="31"/>
      <c r="D91" s="31"/>
      <c r="E91" s="31"/>
      <c r="F91" s="31"/>
      <c r="G91" s="71"/>
      <c r="H91" s="200" t="s">
        <v>387</v>
      </c>
      <c r="J91" s="83" t="str">
        <f>IF(OR(COUNTIF(B93:G93,"&gt;="&amp;$L$4),COUNTIF(B94:G94,"=Yes")),A89,"")</f>
        <v/>
      </c>
    </row>
    <row r="92" spans="1:10" ht="15" customHeight="1">
      <c r="A92" s="59" t="s">
        <v>12</v>
      </c>
      <c r="B92" s="546">
        <v>39.14</v>
      </c>
      <c r="C92" s="471">
        <v>9.98</v>
      </c>
      <c r="D92" s="471">
        <v>10.64</v>
      </c>
      <c r="E92" s="471">
        <v>40.58</v>
      </c>
      <c r="F92" s="471">
        <v>27.27</v>
      </c>
      <c r="G92" s="547">
        <v>8.43</v>
      </c>
      <c r="H92" s="200"/>
      <c r="J92" s="168"/>
    </row>
    <row r="93" spans="1:10" ht="15" customHeight="1">
      <c r="A93" s="271" t="s">
        <v>364</v>
      </c>
      <c r="B93" s="364" t="str">
        <f t="shared" ref="B93:G93" si="9">IF(OR(B91="",B92=""),"",(IFERROR((B91/B92),"")))</f>
        <v/>
      </c>
      <c r="C93" s="364" t="str">
        <f t="shared" si="9"/>
        <v/>
      </c>
      <c r="D93" s="364" t="str">
        <f t="shared" si="9"/>
        <v/>
      </c>
      <c r="E93" s="364" t="str">
        <f t="shared" si="9"/>
        <v/>
      </c>
      <c r="F93" s="364" t="str">
        <f t="shared" si="9"/>
        <v/>
      </c>
      <c r="G93" s="364" t="str">
        <f t="shared" si="9"/>
        <v/>
      </c>
      <c r="H93" s="200"/>
      <c r="J93" s="168"/>
    </row>
    <row r="94" spans="1:10" ht="15" customHeight="1">
      <c r="A94" s="60" t="s">
        <v>30</v>
      </c>
      <c r="B94" s="39"/>
      <c r="C94" s="39"/>
      <c r="D94" s="39"/>
      <c r="E94" s="39"/>
      <c r="F94" s="39"/>
      <c r="G94" s="39"/>
      <c r="H94" s="200"/>
      <c r="J94" s="168"/>
    </row>
    <row r="95" spans="1:10" ht="15" customHeight="1">
      <c r="A95" s="61" t="s">
        <v>32</v>
      </c>
      <c r="B95" s="40"/>
      <c r="C95" s="40"/>
      <c r="D95" s="40"/>
      <c r="E95" s="40"/>
      <c r="F95" s="40"/>
      <c r="G95" s="193"/>
      <c r="H95" s="200"/>
      <c r="J95" s="168"/>
    </row>
    <row r="96" spans="1:10" ht="15" customHeight="1">
      <c r="A96" s="61" t="s">
        <v>33</v>
      </c>
      <c r="B96" s="40"/>
      <c r="C96" s="40"/>
      <c r="D96" s="40"/>
      <c r="E96" s="40"/>
      <c r="F96" s="40"/>
      <c r="G96" s="193"/>
      <c r="H96" s="200"/>
      <c r="J96" s="168"/>
    </row>
    <row r="97" spans="1:10" ht="15" customHeight="1">
      <c r="A97" s="61" t="s">
        <v>34</v>
      </c>
      <c r="B97" s="40"/>
      <c r="C97" s="40"/>
      <c r="D97" s="40"/>
      <c r="E97" s="40"/>
      <c r="F97" s="40"/>
      <c r="G97" s="193"/>
      <c r="H97" s="200"/>
      <c r="J97" s="168"/>
    </row>
    <row r="98" spans="1:10" ht="15" customHeight="1">
      <c r="A98" s="61" t="s">
        <v>35</v>
      </c>
      <c r="B98" s="40"/>
      <c r="C98" s="40"/>
      <c r="D98" s="40"/>
      <c r="E98" s="40"/>
      <c r="F98" s="40"/>
      <c r="G98" s="193"/>
      <c r="H98" s="200"/>
      <c r="J98" s="168"/>
    </row>
    <row r="99" spans="1:10" ht="15.75" customHeight="1">
      <c r="A99" s="61" t="s">
        <v>381</v>
      </c>
      <c r="B99" s="1019"/>
      <c r="C99" s="1020"/>
      <c r="D99" s="1020"/>
      <c r="E99" s="1020"/>
      <c r="F99" s="1020"/>
      <c r="G99" s="1021"/>
      <c r="H99" s="200"/>
      <c r="J99" s="168"/>
    </row>
    <row r="100" spans="1:10" ht="15" customHeight="1">
      <c r="A100" s="158" t="s">
        <v>121</v>
      </c>
      <c r="B100" s="165"/>
      <c r="C100" s="165"/>
      <c r="D100" s="165"/>
      <c r="E100" s="165"/>
      <c r="F100" s="165"/>
      <c r="G100" s="165"/>
      <c r="H100" s="200"/>
      <c r="J100" s="168"/>
    </row>
    <row r="101" spans="1:10" ht="38.25" customHeight="1">
      <c r="A101" s="56"/>
      <c r="B101" s="164" t="s">
        <v>316</v>
      </c>
      <c r="C101" s="57" t="s">
        <v>317</v>
      </c>
      <c r="D101" s="57" t="s">
        <v>318</v>
      </c>
      <c r="E101" s="69"/>
      <c r="F101" s="69"/>
      <c r="G101" s="81"/>
      <c r="H101" s="200"/>
      <c r="J101" s="168"/>
    </row>
    <row r="102" spans="1:10" ht="15" customHeight="1">
      <c r="A102" s="58" t="s">
        <v>13</v>
      </c>
      <c r="B102" s="162"/>
      <c r="C102" s="31"/>
      <c r="D102" s="31"/>
      <c r="E102" s="31"/>
      <c r="F102" s="31"/>
      <c r="G102" s="71"/>
      <c r="H102" s="200" t="s">
        <v>380</v>
      </c>
      <c r="J102" s="83" t="str">
        <f>IF(OR(COUNTIF(B104:G104,"&gt;="&amp;$L$4),COUNTIF(B105:G105,"=Yes")),A100,"")</f>
        <v/>
      </c>
    </row>
    <row r="103" spans="1:10" ht="15" customHeight="1">
      <c r="A103" s="59" t="s">
        <v>12</v>
      </c>
      <c r="B103" s="546">
        <v>7.52</v>
      </c>
      <c r="C103" s="471">
        <v>2.2200000000000002</v>
      </c>
      <c r="D103" s="471">
        <v>3.49</v>
      </c>
      <c r="E103" s="53"/>
      <c r="F103" s="53"/>
      <c r="G103" s="79"/>
      <c r="H103" s="200"/>
      <c r="J103" s="168"/>
    </row>
    <row r="104" spans="1:10" ht="15" customHeight="1">
      <c r="A104" s="271" t="s">
        <v>364</v>
      </c>
      <c r="B104" s="364" t="str">
        <f t="shared" ref="B104:G104" si="10">IF(OR(B102="",B103=""),"",(IFERROR((B102/B103),"")))</f>
        <v/>
      </c>
      <c r="C104" s="364" t="str">
        <f t="shared" si="10"/>
        <v/>
      </c>
      <c r="D104" s="364" t="str">
        <f t="shared" si="10"/>
        <v/>
      </c>
      <c r="E104" s="364" t="str">
        <f t="shared" si="10"/>
        <v/>
      </c>
      <c r="F104" s="364" t="str">
        <f t="shared" si="10"/>
        <v/>
      </c>
      <c r="G104" s="364" t="str">
        <f t="shared" si="10"/>
        <v/>
      </c>
      <c r="H104" s="200"/>
      <c r="J104" s="168"/>
    </row>
    <row r="105" spans="1:10" ht="15" customHeight="1">
      <c r="A105" s="60" t="s">
        <v>30</v>
      </c>
      <c r="B105" s="39"/>
      <c r="C105" s="39"/>
      <c r="D105" s="39"/>
      <c r="E105" s="39"/>
      <c r="F105" s="39"/>
      <c r="G105" s="39"/>
      <c r="H105" s="200"/>
      <c r="J105" s="168"/>
    </row>
    <row r="106" spans="1:10" ht="15" customHeight="1">
      <c r="A106" s="61" t="s">
        <v>32</v>
      </c>
      <c r="B106" s="40"/>
      <c r="C106" s="40"/>
      <c r="D106" s="40"/>
      <c r="E106" s="40"/>
      <c r="F106" s="40"/>
      <c r="G106" s="193"/>
      <c r="H106" s="200"/>
      <c r="J106" s="168"/>
    </row>
    <row r="107" spans="1:10" ht="15" customHeight="1">
      <c r="A107" s="61" t="s">
        <v>33</v>
      </c>
      <c r="B107" s="40"/>
      <c r="C107" s="40"/>
      <c r="D107" s="40"/>
      <c r="E107" s="40"/>
      <c r="F107" s="40"/>
      <c r="G107" s="193"/>
      <c r="H107" s="200"/>
      <c r="J107" s="168"/>
    </row>
    <row r="108" spans="1:10" ht="15" customHeight="1">
      <c r="A108" s="61" t="s">
        <v>34</v>
      </c>
      <c r="B108" s="40"/>
      <c r="C108" s="40"/>
      <c r="D108" s="40"/>
      <c r="E108" s="40"/>
      <c r="F108" s="40"/>
      <c r="G108" s="193"/>
      <c r="H108" s="200"/>
      <c r="J108" s="168"/>
    </row>
    <row r="109" spans="1:10" ht="15" customHeight="1">
      <c r="A109" s="61" t="s">
        <v>35</v>
      </c>
      <c r="B109" s="40"/>
      <c r="C109" s="40"/>
      <c r="D109" s="40"/>
      <c r="E109" s="40"/>
      <c r="F109" s="40"/>
      <c r="G109" s="193"/>
      <c r="H109" s="200"/>
      <c r="J109" s="168"/>
    </row>
    <row r="110" spans="1:10" ht="15.75" customHeight="1">
      <c r="A110" s="61" t="s">
        <v>381</v>
      </c>
      <c r="B110" s="1019"/>
      <c r="C110" s="1020"/>
      <c r="D110" s="1020"/>
      <c r="E110" s="1020"/>
      <c r="F110" s="1020"/>
      <c r="G110" s="1021"/>
      <c r="H110" s="200"/>
      <c r="J110" s="168"/>
    </row>
    <row r="111" spans="1:10" ht="15" customHeight="1">
      <c r="A111" s="161" t="s">
        <v>389</v>
      </c>
      <c r="B111" s="165"/>
      <c r="C111" s="165"/>
      <c r="D111" s="165"/>
      <c r="E111" s="165"/>
      <c r="F111" s="165"/>
      <c r="G111" s="165"/>
      <c r="H111" s="200"/>
      <c r="J111" s="168"/>
    </row>
    <row r="112" spans="1:10" ht="51" customHeight="1">
      <c r="A112" s="56"/>
      <c r="B112" s="163" t="s">
        <v>319</v>
      </c>
      <c r="C112" s="57" t="s">
        <v>320</v>
      </c>
      <c r="D112" s="38"/>
      <c r="E112" s="189"/>
      <c r="F112" s="189"/>
      <c r="G112" s="78"/>
      <c r="H112" s="200"/>
      <c r="J112" s="168"/>
    </row>
    <row r="113" spans="1:10" ht="15" customHeight="1">
      <c r="A113" s="58" t="s">
        <v>13</v>
      </c>
      <c r="B113" s="162"/>
      <c r="C113" s="31"/>
      <c r="D113" s="31"/>
      <c r="E113" s="31"/>
      <c r="F113" s="31"/>
      <c r="G113" s="71"/>
      <c r="H113" s="200"/>
      <c r="J113" s="83" t="str">
        <f>IF(OR(COUNTIF(B115:G115,"&gt;="&amp;$L$4),COUNTIF(B116:G116,"=Yes")),A111,"")</f>
        <v/>
      </c>
    </row>
    <row r="114" spans="1:10" ht="15" customHeight="1">
      <c r="A114" s="59" t="s">
        <v>12</v>
      </c>
      <c r="B114" s="548">
        <v>2.6</v>
      </c>
      <c r="C114" s="471">
        <v>5.58</v>
      </c>
      <c r="D114" s="53"/>
      <c r="E114" s="159"/>
      <c r="F114" s="159"/>
      <c r="G114" s="82"/>
      <c r="H114" s="201"/>
      <c r="J114" s="168"/>
    </row>
    <row r="115" spans="1:10" ht="15" customHeight="1">
      <c r="A115" s="271" t="s">
        <v>364</v>
      </c>
      <c r="B115" s="364" t="str">
        <f t="shared" ref="B115:G115" si="11">IF(OR(B113="",B114=""),"",(IFERROR((B113/B114),"")))</f>
        <v/>
      </c>
      <c r="C115" s="364" t="str">
        <f t="shared" si="11"/>
        <v/>
      </c>
      <c r="D115" s="364" t="str">
        <f t="shared" si="11"/>
        <v/>
      </c>
      <c r="E115" s="364" t="str">
        <f t="shared" si="11"/>
        <v/>
      </c>
      <c r="F115" s="364" t="str">
        <f t="shared" si="11"/>
        <v/>
      </c>
      <c r="G115" s="364" t="str">
        <f t="shared" si="11"/>
        <v/>
      </c>
      <c r="H115" s="201"/>
      <c r="J115" s="168"/>
    </row>
    <row r="116" spans="1:10" ht="15" customHeight="1">
      <c r="A116" s="60" t="s">
        <v>30</v>
      </c>
      <c r="B116" s="39"/>
      <c r="C116" s="39"/>
      <c r="D116" s="39"/>
      <c r="E116" s="39"/>
      <c r="F116" s="39"/>
      <c r="G116" s="39"/>
      <c r="H116" s="203"/>
      <c r="J116" s="168"/>
    </row>
    <row r="117" spans="1:10" ht="15" customHeight="1">
      <c r="A117" s="61" t="s">
        <v>32</v>
      </c>
      <c r="B117" s="40"/>
      <c r="C117" s="40"/>
      <c r="D117" s="40"/>
      <c r="E117" s="40"/>
      <c r="F117" s="40"/>
      <c r="G117" s="193"/>
      <c r="H117" s="204"/>
      <c r="J117" s="168"/>
    </row>
    <row r="118" spans="1:10" ht="15" customHeight="1">
      <c r="A118" s="61" t="s">
        <v>33</v>
      </c>
      <c r="B118" s="40"/>
      <c r="C118" s="40"/>
      <c r="D118" s="40"/>
      <c r="E118" s="40"/>
      <c r="F118" s="40"/>
      <c r="G118" s="193"/>
      <c r="H118" s="203"/>
      <c r="J118" s="168"/>
    </row>
    <row r="119" spans="1:10" ht="15" customHeight="1">
      <c r="A119" s="61" t="s">
        <v>34</v>
      </c>
      <c r="B119" s="40"/>
      <c r="C119" s="40"/>
      <c r="D119" s="40"/>
      <c r="E119" s="40"/>
      <c r="F119" s="40"/>
      <c r="G119" s="193"/>
      <c r="H119" s="203"/>
      <c r="J119" s="168"/>
    </row>
    <row r="120" spans="1:10" ht="15" customHeight="1">
      <c r="A120" s="61" t="s">
        <v>35</v>
      </c>
      <c r="B120" s="40"/>
      <c r="C120" s="40"/>
      <c r="D120" s="40"/>
      <c r="E120" s="40"/>
      <c r="F120" s="40"/>
      <c r="G120" s="193"/>
      <c r="H120" s="201"/>
      <c r="J120" s="168"/>
    </row>
    <row r="121" spans="1:10" ht="15.75" customHeight="1">
      <c r="A121" s="61" t="s">
        <v>381</v>
      </c>
      <c r="B121" s="1019"/>
      <c r="C121" s="1020"/>
      <c r="D121" s="1020"/>
      <c r="E121" s="1020"/>
      <c r="F121" s="1020"/>
      <c r="G121" s="1021"/>
      <c r="H121" s="200"/>
      <c r="J121" s="168"/>
    </row>
    <row r="122" spans="1:10" ht="15" customHeight="1">
      <c r="A122" s="845" t="s">
        <v>653</v>
      </c>
      <c r="B122" s="846"/>
      <c r="C122" s="846"/>
      <c r="D122" s="846"/>
      <c r="E122" s="846"/>
      <c r="F122" s="846"/>
      <c r="G122" s="846"/>
      <c r="H122" s="847"/>
    </row>
    <row r="123" spans="1:10" ht="15" customHeight="1">
      <c r="A123" s="1013"/>
      <c r="B123" s="1014"/>
      <c r="C123" s="1014"/>
      <c r="D123" s="1014"/>
      <c r="E123" s="1014"/>
      <c r="F123" s="1014"/>
      <c r="G123" s="1014"/>
      <c r="H123" s="1015"/>
    </row>
    <row r="124" spans="1:10" ht="15" customHeight="1">
      <c r="A124" s="909"/>
      <c r="B124" s="910"/>
      <c r="C124" s="910"/>
      <c r="D124" s="910"/>
      <c r="E124" s="910"/>
      <c r="F124" s="910"/>
      <c r="G124" s="910"/>
      <c r="H124" s="911"/>
    </row>
    <row r="125" spans="1:10" ht="15" customHeight="1">
      <c r="A125" s="1016"/>
      <c r="B125" s="1017"/>
      <c r="C125" s="1017"/>
      <c r="D125" s="1017"/>
      <c r="E125" s="1017"/>
      <c r="F125" s="1017"/>
      <c r="G125" s="1017"/>
      <c r="H125" s="1018"/>
    </row>
    <row r="126" spans="1:10" ht="15" customHeight="1">
      <c r="A126" s="845" t="s">
        <v>654</v>
      </c>
      <c r="B126" s="846"/>
      <c r="C126" s="846"/>
      <c r="D126" s="846"/>
      <c r="E126" s="846"/>
      <c r="F126" s="846"/>
      <c r="G126" s="846"/>
      <c r="H126" s="847"/>
    </row>
    <row r="127" spans="1:10" ht="15" customHeight="1">
      <c r="A127" s="1013"/>
      <c r="B127" s="1014"/>
      <c r="C127" s="1014"/>
      <c r="D127" s="1014"/>
      <c r="E127" s="1014"/>
      <c r="F127" s="1014"/>
      <c r="G127" s="1014"/>
      <c r="H127" s="1015"/>
    </row>
    <row r="128" spans="1:10" ht="15" customHeight="1">
      <c r="A128" s="909"/>
      <c r="B128" s="910"/>
      <c r="C128" s="910"/>
      <c r="D128" s="910"/>
      <c r="E128" s="910"/>
      <c r="F128" s="910"/>
      <c r="G128" s="910"/>
      <c r="H128" s="911"/>
    </row>
    <row r="129" spans="1:8" ht="15" customHeight="1">
      <c r="A129" s="1016"/>
      <c r="B129" s="1017"/>
      <c r="C129" s="1017"/>
      <c r="D129" s="1017"/>
      <c r="E129" s="1017"/>
      <c r="F129" s="1017"/>
      <c r="G129" s="1017"/>
      <c r="H129" s="1018"/>
    </row>
    <row r="130" spans="1:8" ht="15" customHeight="1">
      <c r="A130" s="845" t="s">
        <v>655</v>
      </c>
      <c r="B130" s="846"/>
      <c r="C130" s="846"/>
      <c r="D130" s="846"/>
      <c r="E130" s="846"/>
      <c r="F130" s="846"/>
      <c r="G130" s="846"/>
      <c r="H130" s="847"/>
    </row>
    <row r="131" spans="1:8" ht="15" customHeight="1">
      <c r="A131" s="1013"/>
      <c r="B131" s="1014"/>
      <c r="C131" s="1014"/>
      <c r="D131" s="1014"/>
      <c r="E131" s="1014"/>
      <c r="F131" s="1014"/>
      <c r="G131" s="1014"/>
      <c r="H131" s="1015"/>
    </row>
    <row r="132" spans="1:8" ht="15" customHeight="1">
      <c r="A132" s="909"/>
      <c r="B132" s="910"/>
      <c r="C132" s="910"/>
      <c r="D132" s="910"/>
      <c r="E132" s="910"/>
      <c r="F132" s="910"/>
      <c r="G132" s="910"/>
      <c r="H132" s="911"/>
    </row>
    <row r="133" spans="1:8" ht="15" customHeight="1">
      <c r="A133" s="1016"/>
      <c r="B133" s="1017"/>
      <c r="C133" s="1017"/>
      <c r="D133" s="1017"/>
      <c r="E133" s="1017"/>
      <c r="F133" s="1017"/>
      <c r="G133" s="1017"/>
      <c r="H133" s="1018"/>
    </row>
    <row r="134" spans="1:8" ht="15" customHeight="1">
      <c r="A134" s="845" t="s">
        <v>656</v>
      </c>
      <c r="B134" s="846"/>
      <c r="C134" s="846"/>
      <c r="D134" s="846"/>
      <c r="E134" s="846"/>
      <c r="F134" s="846"/>
      <c r="G134" s="846"/>
      <c r="H134" s="847"/>
    </row>
    <row r="135" spans="1:8" ht="15" customHeight="1">
      <c r="A135" s="1013"/>
      <c r="B135" s="1014"/>
      <c r="C135" s="1014"/>
      <c r="D135" s="1014"/>
      <c r="E135" s="1014"/>
      <c r="F135" s="1014"/>
      <c r="G135" s="1014"/>
      <c r="H135" s="1015"/>
    </row>
    <row r="136" spans="1:8" ht="15" customHeight="1">
      <c r="A136" s="909"/>
      <c r="B136" s="910"/>
      <c r="C136" s="910"/>
      <c r="D136" s="910"/>
      <c r="E136" s="910"/>
      <c r="F136" s="910"/>
      <c r="G136" s="910"/>
      <c r="H136" s="911"/>
    </row>
    <row r="137" spans="1:8" ht="15" customHeight="1">
      <c r="A137" s="1016"/>
      <c r="B137" s="1017"/>
      <c r="C137" s="1017"/>
      <c r="D137" s="1017"/>
      <c r="E137" s="1017"/>
      <c r="F137" s="1017"/>
      <c r="G137" s="1017"/>
      <c r="H137" s="1018"/>
    </row>
    <row r="138" spans="1:8" ht="15" customHeight="1">
      <c r="A138" s="845" t="s">
        <v>657</v>
      </c>
      <c r="B138" s="846"/>
      <c r="C138" s="846"/>
      <c r="D138" s="846"/>
      <c r="E138" s="846"/>
      <c r="F138" s="846"/>
      <c r="G138" s="846"/>
      <c r="H138" s="847"/>
    </row>
    <row r="139" spans="1:8" ht="15" customHeight="1">
      <c r="A139" s="1013"/>
      <c r="B139" s="1014"/>
      <c r="C139" s="1014"/>
      <c r="D139" s="1014"/>
      <c r="E139" s="1014"/>
      <c r="F139" s="1014"/>
      <c r="G139" s="1014"/>
      <c r="H139" s="1015"/>
    </row>
    <row r="140" spans="1:8" ht="15" customHeight="1">
      <c r="A140" s="909"/>
      <c r="B140" s="910"/>
      <c r="C140" s="910"/>
      <c r="D140" s="910"/>
      <c r="E140" s="910"/>
      <c r="F140" s="910"/>
      <c r="G140" s="910"/>
      <c r="H140" s="911"/>
    </row>
    <row r="141" spans="1:8" ht="15" customHeight="1">
      <c r="A141" s="1016"/>
      <c r="B141" s="1017"/>
      <c r="C141" s="1017"/>
      <c r="D141" s="1017"/>
      <c r="E141" s="1017"/>
      <c r="F141" s="1017"/>
      <c r="G141" s="1017"/>
      <c r="H141" s="1018"/>
    </row>
    <row r="142" spans="1:8" ht="15" customHeight="1">
      <c r="A142" s="845" t="s">
        <v>658</v>
      </c>
      <c r="B142" s="846"/>
      <c r="C142" s="846"/>
      <c r="D142" s="846"/>
      <c r="E142" s="846"/>
      <c r="F142" s="846"/>
      <c r="G142" s="846"/>
      <c r="H142" s="847"/>
    </row>
    <row r="143" spans="1:8" ht="15" customHeight="1">
      <c r="A143" s="1013"/>
      <c r="B143" s="1014"/>
      <c r="C143" s="1014"/>
      <c r="D143" s="1014"/>
      <c r="E143" s="1014"/>
      <c r="F143" s="1014"/>
      <c r="G143" s="1014"/>
      <c r="H143" s="1015"/>
    </row>
    <row r="144" spans="1:8" ht="15" customHeight="1">
      <c r="A144" s="909"/>
      <c r="B144" s="910"/>
      <c r="C144" s="910"/>
      <c r="D144" s="910"/>
      <c r="E144" s="910"/>
      <c r="F144" s="910"/>
      <c r="G144" s="910"/>
      <c r="H144" s="911"/>
    </row>
    <row r="145" spans="1:8" ht="15" customHeight="1">
      <c r="A145" s="1016"/>
      <c r="B145" s="1017"/>
      <c r="C145" s="1017"/>
      <c r="D145" s="1017"/>
      <c r="E145" s="1017"/>
      <c r="F145" s="1017"/>
      <c r="G145" s="1017"/>
      <c r="H145" s="1018"/>
    </row>
    <row r="146" spans="1:8" ht="15" customHeight="1">
      <c r="A146" s="1025" t="s">
        <v>659</v>
      </c>
      <c r="B146" s="1026"/>
      <c r="C146" s="1026"/>
      <c r="D146" s="1026"/>
      <c r="E146" s="1026"/>
      <c r="F146" s="1026"/>
      <c r="G146" s="1026"/>
      <c r="H146" s="1027"/>
    </row>
    <row r="147" spans="1:8" ht="12.75">
      <c r="A147" s="1013"/>
      <c r="B147" s="1014"/>
      <c r="C147" s="1014"/>
      <c r="D147" s="1014"/>
      <c r="E147" s="1014"/>
      <c r="F147" s="1014"/>
      <c r="G147" s="1014"/>
      <c r="H147" s="1015"/>
    </row>
    <row r="148" spans="1:8" ht="12.75">
      <c r="A148" s="909"/>
      <c r="B148" s="910"/>
      <c r="C148" s="910"/>
      <c r="D148" s="910"/>
      <c r="E148" s="910"/>
      <c r="F148" s="910"/>
      <c r="G148" s="910"/>
      <c r="H148" s="911"/>
    </row>
    <row r="149" spans="1:8" ht="12.75">
      <c r="A149" s="1016"/>
      <c r="B149" s="1017"/>
      <c r="C149" s="1017"/>
      <c r="D149" s="1017"/>
      <c r="E149" s="1017"/>
      <c r="F149" s="1017"/>
      <c r="G149" s="1017"/>
      <c r="H149" s="1018"/>
    </row>
    <row r="150" spans="1:8" ht="15" customHeight="1">
      <c r="A150" s="845" t="s">
        <v>703</v>
      </c>
      <c r="B150" s="846"/>
      <c r="C150" s="846"/>
      <c r="D150" s="846"/>
      <c r="E150" s="846"/>
      <c r="F150" s="846"/>
      <c r="G150" s="846"/>
      <c r="H150" s="847"/>
    </row>
    <row r="151" spans="1:8" ht="15" customHeight="1">
      <c r="A151" s="1013"/>
      <c r="B151" s="1014"/>
      <c r="C151" s="1014"/>
      <c r="D151" s="1014"/>
      <c r="E151" s="1014"/>
      <c r="F151" s="1014"/>
      <c r="G151" s="1014"/>
      <c r="H151" s="1015"/>
    </row>
    <row r="152" spans="1:8" ht="15" customHeight="1">
      <c r="A152" s="909"/>
      <c r="B152" s="910"/>
      <c r="C152" s="910"/>
      <c r="D152" s="910"/>
      <c r="E152" s="910"/>
      <c r="F152" s="910"/>
      <c r="G152" s="910"/>
      <c r="H152" s="911"/>
    </row>
    <row r="153" spans="1:8" ht="15" customHeight="1">
      <c r="A153" s="1016"/>
      <c r="B153" s="1017"/>
      <c r="C153" s="1017"/>
      <c r="D153" s="1017"/>
      <c r="E153" s="1017"/>
      <c r="F153" s="1017"/>
      <c r="G153" s="1017"/>
      <c r="H153" s="1018"/>
    </row>
    <row r="154" spans="1:8" ht="15" customHeight="1">
      <c r="A154" s="845" t="s">
        <v>660</v>
      </c>
      <c r="B154" s="846"/>
      <c r="C154" s="846"/>
      <c r="D154" s="846"/>
      <c r="E154" s="846"/>
      <c r="F154" s="846"/>
      <c r="G154" s="846"/>
      <c r="H154" s="847"/>
    </row>
    <row r="155" spans="1:8" ht="12.75">
      <c r="A155" s="1013"/>
      <c r="B155" s="1014"/>
      <c r="C155" s="1014"/>
      <c r="D155" s="1014"/>
      <c r="E155" s="1014"/>
      <c r="F155" s="1014"/>
      <c r="G155" s="1014"/>
      <c r="H155" s="1015"/>
    </row>
    <row r="156" spans="1:8" ht="12.75">
      <c r="A156" s="909"/>
      <c r="B156" s="910"/>
      <c r="C156" s="910"/>
      <c r="D156" s="910"/>
      <c r="E156" s="910"/>
      <c r="F156" s="910"/>
      <c r="G156" s="910"/>
      <c r="H156" s="911"/>
    </row>
    <row r="157" spans="1:8" ht="12.75">
      <c r="A157" s="1016"/>
      <c r="B157" s="1017"/>
      <c r="C157" s="1017"/>
      <c r="D157" s="1017"/>
      <c r="E157" s="1017"/>
      <c r="F157" s="1017"/>
      <c r="G157" s="1017"/>
      <c r="H157" s="1018"/>
    </row>
    <row r="158" spans="1:8" ht="15" customHeight="1">
      <c r="A158" s="845" t="s">
        <v>713</v>
      </c>
      <c r="B158" s="846"/>
      <c r="C158" s="846"/>
      <c r="D158" s="846"/>
      <c r="E158" s="846"/>
      <c r="F158" s="846"/>
      <c r="G158" s="846"/>
      <c r="H158" s="847"/>
    </row>
    <row r="159" spans="1:8" ht="12.75">
      <c r="A159" s="1013"/>
      <c r="B159" s="1014"/>
      <c r="C159" s="1014"/>
      <c r="D159" s="1014"/>
      <c r="E159" s="1014"/>
      <c r="F159" s="1014"/>
      <c r="G159" s="1014"/>
      <c r="H159" s="1015"/>
    </row>
    <row r="160" spans="1:8" ht="12.75">
      <c r="A160" s="909"/>
      <c r="B160" s="910"/>
      <c r="C160" s="910"/>
      <c r="D160" s="910"/>
      <c r="E160" s="910"/>
      <c r="F160" s="910"/>
      <c r="G160" s="910"/>
      <c r="H160" s="911"/>
    </row>
    <row r="161" spans="1:8" ht="12.75">
      <c r="A161" s="1016"/>
      <c r="B161" s="1017"/>
      <c r="C161" s="1017"/>
      <c r="D161" s="1017"/>
      <c r="E161" s="1017"/>
      <c r="F161" s="1017"/>
      <c r="G161" s="1017"/>
      <c r="H161" s="1018"/>
    </row>
    <row r="162" spans="1:8" ht="12.75">
      <c r="A162" s="889" t="s">
        <v>563</v>
      </c>
      <c r="B162" s="890"/>
      <c r="C162" s="890"/>
      <c r="D162" s="890"/>
      <c r="E162" s="890"/>
      <c r="F162" s="890"/>
      <c r="G162" s="890"/>
      <c r="H162" s="891"/>
    </row>
    <row r="163" spans="1:8" ht="12.75" customHeight="1">
      <c r="A163" s="767" t="s">
        <v>558</v>
      </c>
      <c r="B163" s="768" t="s">
        <v>554</v>
      </c>
      <c r="C163" s="768" t="s">
        <v>568</v>
      </c>
      <c r="D163" s="768" t="s">
        <v>570</v>
      </c>
      <c r="E163" s="768" t="s">
        <v>569</v>
      </c>
      <c r="F163" s="768" t="s">
        <v>557</v>
      </c>
      <c r="G163" s="887" t="s">
        <v>626</v>
      </c>
      <c r="H163" s="888"/>
    </row>
    <row r="164" spans="1:8" ht="15" customHeight="1">
      <c r="A164" s="696"/>
      <c r="B164" s="697"/>
      <c r="C164" s="697"/>
      <c r="D164" s="690"/>
      <c r="E164" s="697"/>
      <c r="F164" s="697"/>
      <c r="G164" s="886"/>
      <c r="H164" s="886"/>
    </row>
    <row r="165" spans="1:8" ht="15" customHeight="1">
      <c r="A165" s="696"/>
      <c r="B165" s="697"/>
      <c r="C165" s="697"/>
      <c r="D165" s="690"/>
      <c r="E165" s="697"/>
      <c r="F165" s="697"/>
      <c r="G165" s="886"/>
      <c r="H165" s="886"/>
    </row>
    <row r="166" spans="1:8" ht="15" customHeight="1">
      <c r="A166" s="696"/>
      <c r="B166" s="697"/>
      <c r="C166" s="697"/>
      <c r="D166" s="690"/>
      <c r="E166" s="697"/>
      <c r="F166" s="697"/>
      <c r="G166" s="886"/>
      <c r="H166" s="886"/>
    </row>
    <row r="167" spans="1:8" ht="15" customHeight="1">
      <c r="A167" s="696"/>
      <c r="B167" s="697"/>
      <c r="C167" s="697"/>
      <c r="D167" s="690"/>
      <c r="E167" s="697"/>
      <c r="F167" s="697"/>
      <c r="G167" s="886"/>
      <c r="H167" s="886"/>
    </row>
    <row r="168" spans="1:8" ht="15" customHeight="1">
      <c r="A168" s="696"/>
      <c r="B168" s="697"/>
      <c r="C168" s="697"/>
      <c r="D168" s="690"/>
      <c r="E168" s="697"/>
      <c r="F168" s="697"/>
      <c r="G168" s="886"/>
      <c r="H168" s="886"/>
    </row>
    <row r="169" spans="1:8" ht="15" customHeight="1">
      <c r="A169" s="696"/>
      <c r="B169" s="697"/>
      <c r="C169" s="697"/>
      <c r="D169" s="690"/>
      <c r="E169" s="697"/>
      <c r="F169" s="697"/>
      <c r="G169" s="886"/>
      <c r="H169" s="886"/>
    </row>
    <row r="170" spans="1:8" ht="15" customHeight="1">
      <c r="A170" s="696"/>
      <c r="B170" s="697"/>
      <c r="C170" s="697"/>
      <c r="D170" s="690"/>
      <c r="E170" s="697"/>
      <c r="F170" s="697"/>
      <c r="G170" s="886"/>
      <c r="H170" s="886"/>
    </row>
    <row r="171" spans="1:8" ht="15" customHeight="1">
      <c r="A171" s="696"/>
      <c r="B171" s="697"/>
      <c r="C171" s="697"/>
      <c r="D171" s="690"/>
      <c r="E171" s="697"/>
      <c r="F171" s="697"/>
      <c r="G171" s="886"/>
      <c r="H171" s="886"/>
    </row>
    <row r="172" spans="1:8" ht="12.75"/>
    <row r="173" spans="1:8" ht="12.75">
      <c r="A173" s="1022" t="s">
        <v>343</v>
      </c>
      <c r="B173" s="1023"/>
      <c r="C173" s="1023"/>
      <c r="D173" s="1023"/>
      <c r="E173" s="1023"/>
      <c r="F173" s="1023"/>
      <c r="G173" s="1023"/>
      <c r="H173" s="1024"/>
    </row>
    <row r="174" spans="1:8" ht="12.75">
      <c r="A174" s="774" t="s">
        <v>710</v>
      </c>
      <c r="B174" s="1006" t="s">
        <v>709</v>
      </c>
      <c r="C174" s="1006"/>
      <c r="D174" s="1006"/>
      <c r="E174" s="1006"/>
      <c r="F174" s="1006"/>
      <c r="G174" s="1006"/>
      <c r="H174" s="1007"/>
    </row>
    <row r="175" spans="1:8" ht="15" customHeight="1">
      <c r="A175" s="41"/>
      <c r="B175" s="875"/>
      <c r="C175" s="876"/>
      <c r="D175" s="876"/>
      <c r="E175" s="876"/>
      <c r="F175" s="876"/>
      <c r="G175" s="876"/>
      <c r="H175" s="877"/>
    </row>
    <row r="176" spans="1:8" ht="15" customHeight="1">
      <c r="A176" s="42"/>
      <c r="B176" s="878"/>
      <c r="C176" s="879"/>
      <c r="D176" s="879"/>
      <c r="E176" s="879"/>
      <c r="F176" s="879"/>
      <c r="G176" s="879"/>
      <c r="H176" s="880"/>
    </row>
    <row r="177" spans="1:8" ht="15" customHeight="1">
      <c r="A177" s="43"/>
      <c r="B177" s="881"/>
      <c r="C177" s="882"/>
      <c r="D177" s="882"/>
      <c r="E177" s="882"/>
      <c r="F177" s="882"/>
      <c r="G177" s="882"/>
      <c r="H177" s="883"/>
    </row>
    <row r="178" spans="1:8" ht="12.75">
      <c r="G178" s="63"/>
    </row>
    <row r="179" spans="1:8" ht="12.75">
      <c r="G179" s="63"/>
    </row>
    <row r="180" spans="1:8" ht="12.75">
      <c r="G180" s="63"/>
    </row>
    <row r="181" spans="1:8" ht="12.75">
      <c r="G181" s="63"/>
    </row>
    <row r="182" spans="1:8" ht="12.75">
      <c r="G182" s="63"/>
    </row>
    <row r="183" spans="1:8" ht="12.75">
      <c r="G183" s="63"/>
    </row>
    <row r="184" spans="1:8" ht="12.75">
      <c r="G184" s="63"/>
    </row>
    <row r="185" spans="1:8" ht="12.75">
      <c r="G185" s="63"/>
    </row>
    <row r="186" spans="1:8" ht="12.75">
      <c r="G186" s="63"/>
    </row>
    <row r="187" spans="1:8" ht="12.75">
      <c r="G187" s="63"/>
    </row>
    <row r="188" spans="1:8" ht="12.75">
      <c r="G188" s="63"/>
    </row>
    <row r="189" spans="1:8" ht="12.75">
      <c r="G189" s="63"/>
    </row>
    <row r="190" spans="1:8" ht="12.75">
      <c r="G190" s="63"/>
    </row>
    <row r="191" spans="1:8" ht="12.75">
      <c r="G191" s="63"/>
    </row>
    <row r="192" spans="1:8" ht="12.75">
      <c r="G192" s="63"/>
    </row>
    <row r="193" spans="7:7" ht="12.75">
      <c r="G193" s="63"/>
    </row>
    <row r="194" spans="7:7" ht="12.75">
      <c r="G194" s="63"/>
    </row>
    <row r="195" spans="7:7" ht="12.75">
      <c r="G195" s="63"/>
    </row>
    <row r="196" spans="7:7" ht="12.75">
      <c r="G196" s="63"/>
    </row>
    <row r="197" spans="7:7" ht="12.75">
      <c r="G197" s="63"/>
    </row>
    <row r="198" spans="7:7" ht="12.75">
      <c r="G198" s="63"/>
    </row>
    <row r="199" spans="7:7" ht="12.75">
      <c r="G199" s="63"/>
    </row>
    <row r="200" spans="7:7" ht="12.75">
      <c r="G200" s="63"/>
    </row>
    <row r="201" spans="7:7" ht="12.75">
      <c r="G201" s="63"/>
    </row>
    <row r="202" spans="7:7" ht="12.75">
      <c r="G202" s="63"/>
    </row>
    <row r="203" spans="7:7" ht="12.75">
      <c r="G203" s="63"/>
    </row>
    <row r="204" spans="7:7" ht="12.75">
      <c r="G204" s="63"/>
    </row>
    <row r="205" spans="7:7" ht="12.75">
      <c r="G205" s="63"/>
    </row>
    <row r="206" spans="7:7" ht="12.75">
      <c r="G206" s="63"/>
    </row>
    <row r="207" spans="7:7" ht="12.75">
      <c r="G207" s="63"/>
    </row>
    <row r="208" spans="7:7" ht="12.75">
      <c r="G208" s="63"/>
    </row>
    <row r="209" spans="7:7" ht="12.75">
      <c r="G209" s="63"/>
    </row>
    <row r="210" spans="7:7" ht="12.75">
      <c r="G210" s="63"/>
    </row>
    <row r="211" spans="7:7" ht="12.75">
      <c r="G211" s="63"/>
    </row>
    <row r="212" spans="7:7" ht="12.75">
      <c r="G212" s="63"/>
    </row>
    <row r="213" spans="7:7" ht="12.75">
      <c r="G213" s="63"/>
    </row>
    <row r="214" spans="7:7" ht="12.75">
      <c r="G214" s="63"/>
    </row>
    <row r="215" spans="7:7" ht="12.75">
      <c r="G215" s="63"/>
    </row>
    <row r="216" spans="7:7" ht="12.75">
      <c r="G216" s="63"/>
    </row>
    <row r="217" spans="7:7" ht="12.75">
      <c r="G217" s="63"/>
    </row>
    <row r="218" spans="7:7" ht="12.75">
      <c r="G218" s="63"/>
    </row>
    <row r="219" spans="7:7" ht="12.75">
      <c r="G219" s="63"/>
    </row>
    <row r="220" spans="7:7" ht="12.75">
      <c r="G220" s="63"/>
    </row>
    <row r="221" spans="7:7" ht="12.75">
      <c r="G221" s="63"/>
    </row>
    <row r="222" spans="7:7" ht="12.75">
      <c r="G222" s="63"/>
    </row>
    <row r="223" spans="7:7" ht="12.75">
      <c r="G223" s="63"/>
    </row>
    <row r="224" spans="7:7" ht="12.75">
      <c r="G224" s="63"/>
    </row>
    <row r="225" spans="7:7" ht="12.75">
      <c r="G225" s="63"/>
    </row>
    <row r="226" spans="7:7" ht="12.75">
      <c r="G226" s="63"/>
    </row>
    <row r="227" spans="7:7" ht="12.75">
      <c r="G227" s="63"/>
    </row>
    <row r="228" spans="7:7" ht="12.75">
      <c r="G228" s="63"/>
    </row>
    <row r="229" spans="7:7" ht="12.75">
      <c r="G229" s="63"/>
    </row>
    <row r="230" spans="7:7" ht="12.75">
      <c r="G230" s="63"/>
    </row>
    <row r="231" spans="7:7" ht="12.75">
      <c r="G231" s="63"/>
    </row>
    <row r="232" spans="7:7" ht="12.75">
      <c r="G232" s="63"/>
    </row>
    <row r="233" spans="7:7" ht="12.75">
      <c r="G233" s="63"/>
    </row>
    <row r="234" spans="7:7" ht="12.75">
      <c r="G234" s="63"/>
    </row>
    <row r="235" spans="7:7" ht="12.75">
      <c r="G235" s="63"/>
    </row>
    <row r="236" spans="7:7" ht="12.75">
      <c r="G236" s="63"/>
    </row>
    <row r="237" spans="7:7" ht="12.75">
      <c r="G237" s="63"/>
    </row>
    <row r="238" spans="7:7" ht="12.75">
      <c r="G238" s="63"/>
    </row>
    <row r="239" spans="7:7" ht="12.75">
      <c r="G239" s="63"/>
    </row>
    <row r="240" spans="7:7" ht="12.75">
      <c r="G240" s="63"/>
    </row>
    <row r="241" spans="7:7" ht="12.75">
      <c r="G241" s="63"/>
    </row>
    <row r="242" spans="7:7" ht="12.75">
      <c r="G242" s="63"/>
    </row>
    <row r="243" spans="7:7" ht="12.75">
      <c r="G243" s="63"/>
    </row>
    <row r="244" spans="7:7" ht="12.75">
      <c r="G244" s="63"/>
    </row>
    <row r="245" spans="7:7" ht="12.75">
      <c r="G245" s="63"/>
    </row>
    <row r="246" spans="7:7" ht="12.75">
      <c r="G246" s="63"/>
    </row>
    <row r="247" spans="7:7" ht="12.75">
      <c r="G247" s="63"/>
    </row>
    <row r="248" spans="7:7" ht="12.75">
      <c r="G248" s="63"/>
    </row>
    <row r="249" spans="7:7" ht="12.75">
      <c r="G249" s="63"/>
    </row>
    <row r="250" spans="7:7" ht="12.75">
      <c r="G250" s="63"/>
    </row>
    <row r="251" spans="7:7" ht="12.75">
      <c r="G251" s="63"/>
    </row>
    <row r="252" spans="7:7" ht="12.75">
      <c r="G252" s="63"/>
    </row>
    <row r="253" spans="7:7" ht="12.75">
      <c r="G253" s="63"/>
    </row>
    <row r="254" spans="7:7" ht="12.75">
      <c r="G254" s="63"/>
    </row>
    <row r="255" spans="7:7" ht="12.75">
      <c r="G255" s="63"/>
    </row>
    <row r="256" spans="7:7" ht="12.75">
      <c r="G256" s="63"/>
    </row>
    <row r="257" spans="7:7" ht="12.75">
      <c r="G257" s="63"/>
    </row>
    <row r="258" spans="7:7" ht="12.75">
      <c r="G258" s="63"/>
    </row>
    <row r="259" spans="7:7" ht="12.75">
      <c r="G259" s="63"/>
    </row>
    <row r="260" spans="7:7" ht="12.75">
      <c r="G260" s="63"/>
    </row>
    <row r="261" spans="7:7" ht="12.75">
      <c r="G261" s="63"/>
    </row>
    <row r="262" spans="7:7" ht="12.75">
      <c r="G262" s="63"/>
    </row>
    <row r="263" spans="7:7" ht="12.75">
      <c r="G263" s="63"/>
    </row>
    <row r="264" spans="7:7" ht="12.75">
      <c r="G264" s="63"/>
    </row>
    <row r="265" spans="7:7" ht="12.75">
      <c r="G265" s="63"/>
    </row>
    <row r="266" spans="7:7" ht="12.75">
      <c r="G266" s="63"/>
    </row>
    <row r="267" spans="7:7" ht="12.75">
      <c r="G267" s="63"/>
    </row>
    <row r="268" spans="7:7" ht="12.75">
      <c r="G268" s="63"/>
    </row>
    <row r="269" spans="7:7" ht="12.75">
      <c r="G269" s="63"/>
    </row>
    <row r="270" spans="7:7" ht="12.75">
      <c r="G270" s="63"/>
    </row>
    <row r="271" spans="7:7" ht="12.75">
      <c r="G271" s="63"/>
    </row>
    <row r="272" spans="7:7" ht="12.75">
      <c r="G272" s="63"/>
    </row>
    <row r="273" spans="7:7" ht="12.75">
      <c r="G273" s="63"/>
    </row>
    <row r="274" spans="7:7" ht="12.75">
      <c r="G274" s="63"/>
    </row>
    <row r="275" spans="7:7" ht="12.75">
      <c r="G275" s="63"/>
    </row>
    <row r="276" spans="7:7" ht="12.75">
      <c r="G276" s="63"/>
    </row>
    <row r="277" spans="7:7" ht="12.75">
      <c r="G277" s="63"/>
    </row>
    <row r="278" spans="7:7" ht="12.75">
      <c r="G278" s="63"/>
    </row>
    <row r="279" spans="7:7" ht="12.75">
      <c r="G279" s="63"/>
    </row>
    <row r="280" spans="7:7" ht="12.75">
      <c r="G280" s="63"/>
    </row>
    <row r="281" spans="7:7" ht="12.75">
      <c r="G281" s="63"/>
    </row>
    <row r="282" spans="7:7" ht="12.75">
      <c r="G282" s="63"/>
    </row>
    <row r="283" spans="7:7" ht="12.75">
      <c r="G283" s="63"/>
    </row>
    <row r="284" spans="7:7" ht="12.75">
      <c r="G284" s="63"/>
    </row>
    <row r="285" spans="7:7" ht="12.75">
      <c r="G285" s="63"/>
    </row>
    <row r="286" spans="7:7" ht="12.75">
      <c r="G286" s="63"/>
    </row>
    <row r="287" spans="7:7" ht="12.75">
      <c r="G287" s="63"/>
    </row>
    <row r="288" spans="7:7" ht="12.75">
      <c r="G288" s="63"/>
    </row>
    <row r="289" spans="7:7" ht="12.75">
      <c r="G289" s="63"/>
    </row>
    <row r="290" spans="7:7" ht="12.75">
      <c r="G290" s="63"/>
    </row>
    <row r="291" spans="7:7" ht="12.75">
      <c r="G291" s="63"/>
    </row>
    <row r="292" spans="7:7" ht="12.75">
      <c r="G292" s="63"/>
    </row>
    <row r="293" spans="7:7" ht="12.75">
      <c r="G293" s="63"/>
    </row>
    <row r="294" spans="7:7" ht="12.75">
      <c r="G294" s="63"/>
    </row>
    <row r="295" spans="7:7" ht="12.75">
      <c r="G295" s="63"/>
    </row>
    <row r="296" spans="7:7" ht="12.75">
      <c r="G296" s="63"/>
    </row>
    <row r="297" spans="7:7" ht="12.75">
      <c r="G297" s="63"/>
    </row>
    <row r="298" spans="7:7" ht="12.75">
      <c r="G298" s="63"/>
    </row>
    <row r="299" spans="7:7" ht="12.75">
      <c r="G299" s="63"/>
    </row>
    <row r="300" spans="7:7" ht="12.75">
      <c r="G300" s="63"/>
    </row>
    <row r="301" spans="7:7" ht="12.75">
      <c r="G301" s="63"/>
    </row>
    <row r="302" spans="7:7" ht="12.75">
      <c r="G302" s="63"/>
    </row>
    <row r="303" spans="7:7" ht="12.75">
      <c r="G303" s="63"/>
    </row>
    <row r="304" spans="7:7" ht="12.75">
      <c r="G304" s="63"/>
    </row>
    <row r="305" spans="7:7" ht="12.75">
      <c r="G305" s="63"/>
    </row>
    <row r="306" spans="7:7" ht="12.75">
      <c r="G306" s="63"/>
    </row>
    <row r="307" spans="7:7" ht="12.75">
      <c r="G307" s="63"/>
    </row>
    <row r="308" spans="7:7" ht="12.75">
      <c r="G308" s="63"/>
    </row>
    <row r="309" spans="7:7" ht="12.75">
      <c r="G309" s="63"/>
    </row>
    <row r="310" spans="7:7" ht="12.75">
      <c r="G310" s="63"/>
    </row>
    <row r="311" spans="7:7" ht="12.75">
      <c r="G311" s="63"/>
    </row>
    <row r="312" spans="7:7" ht="12.75">
      <c r="G312" s="63"/>
    </row>
    <row r="313" spans="7:7" ht="12.75">
      <c r="G313" s="63"/>
    </row>
    <row r="314" spans="7:7" ht="12.75">
      <c r="G314" s="63"/>
    </row>
    <row r="315" spans="7:7" ht="12.75">
      <c r="G315" s="63"/>
    </row>
    <row r="316" spans="7:7" ht="12.75">
      <c r="G316" s="63"/>
    </row>
    <row r="317" spans="7:7" ht="12.75">
      <c r="G317" s="63"/>
    </row>
    <row r="318" spans="7:7" ht="12.75">
      <c r="G318" s="63"/>
    </row>
    <row r="319" spans="7:7" ht="12.75">
      <c r="G319" s="63"/>
    </row>
    <row r="320" spans="7:7" ht="12.75">
      <c r="G320" s="63"/>
    </row>
    <row r="321" spans="7:7" ht="12.75">
      <c r="G321" s="63"/>
    </row>
    <row r="322" spans="7:7" ht="12.75">
      <c r="G322" s="63"/>
    </row>
    <row r="323" spans="7:7" ht="12.75">
      <c r="G323" s="63"/>
    </row>
    <row r="324" spans="7:7" ht="12.75">
      <c r="G324" s="63"/>
    </row>
    <row r="325" spans="7:7" ht="12.75">
      <c r="G325" s="63"/>
    </row>
    <row r="326" spans="7:7" ht="12.75">
      <c r="G326" s="63"/>
    </row>
    <row r="327" spans="7:7" ht="12.75">
      <c r="G327" s="63"/>
    </row>
    <row r="328" spans="7:7" ht="12.75">
      <c r="G328" s="63"/>
    </row>
    <row r="329" spans="7:7" ht="12.75">
      <c r="G329" s="63"/>
    </row>
    <row r="330" spans="7:7" ht="12.75">
      <c r="G330" s="63"/>
    </row>
    <row r="331" spans="7:7" ht="12.75">
      <c r="G331" s="63"/>
    </row>
    <row r="332" spans="7:7" ht="12.75">
      <c r="G332" s="63"/>
    </row>
    <row r="333" spans="7:7" ht="12.75">
      <c r="G333" s="63"/>
    </row>
    <row r="334" spans="7:7" ht="12.75">
      <c r="G334" s="63"/>
    </row>
    <row r="335" spans="7:7" ht="12.75">
      <c r="G335" s="63"/>
    </row>
    <row r="336" spans="7:7" ht="12.75">
      <c r="G336" s="63"/>
    </row>
    <row r="337" spans="7:7" ht="12.75">
      <c r="G337" s="63"/>
    </row>
    <row r="338" spans="7:7" ht="12.75">
      <c r="G338" s="63"/>
    </row>
    <row r="339" spans="7:7" ht="12.75">
      <c r="G339" s="63"/>
    </row>
    <row r="340" spans="7:7" ht="12.75">
      <c r="G340" s="63"/>
    </row>
    <row r="341" spans="7:7" ht="12.75">
      <c r="G341" s="63"/>
    </row>
    <row r="342" spans="7:7" ht="12.75">
      <c r="G342" s="63"/>
    </row>
    <row r="343" spans="7:7" ht="12.75">
      <c r="G343" s="63"/>
    </row>
    <row r="344" spans="7:7" ht="12.75">
      <c r="G344" s="63"/>
    </row>
    <row r="345" spans="7:7" ht="12.75">
      <c r="G345" s="63"/>
    </row>
    <row r="346" spans="7:7" ht="12.75">
      <c r="G346" s="63"/>
    </row>
    <row r="347" spans="7:7" ht="12.75">
      <c r="G347" s="63"/>
    </row>
    <row r="348" spans="7:7" ht="12.75">
      <c r="G348" s="63"/>
    </row>
    <row r="349" spans="7:7" ht="12.75">
      <c r="G349" s="63"/>
    </row>
    <row r="350" spans="7:7" ht="12.75">
      <c r="G350" s="63"/>
    </row>
    <row r="351" spans="7:7" ht="12.75">
      <c r="G351" s="63"/>
    </row>
    <row r="352" spans="7:7" ht="12.75">
      <c r="G352" s="63"/>
    </row>
    <row r="353" spans="7:7" ht="12.75">
      <c r="G353" s="63"/>
    </row>
    <row r="354" spans="7:7" ht="12.75">
      <c r="G354" s="63"/>
    </row>
    <row r="355" spans="7:7" ht="12.75">
      <c r="G355" s="63"/>
    </row>
    <row r="356" spans="7:7" ht="12.75">
      <c r="G356" s="63"/>
    </row>
    <row r="357" spans="7:7" ht="12.75">
      <c r="G357" s="63"/>
    </row>
    <row r="358" spans="7:7" ht="12.75">
      <c r="G358" s="63"/>
    </row>
    <row r="359" spans="7:7" ht="12.75">
      <c r="G359" s="63"/>
    </row>
    <row r="360" spans="7:7" ht="12.75">
      <c r="G360" s="63"/>
    </row>
    <row r="361" spans="7:7" ht="12.75">
      <c r="G361" s="63"/>
    </row>
    <row r="362" spans="7:7" ht="12.75">
      <c r="G362" s="63"/>
    </row>
    <row r="363" spans="7:7" ht="12.75">
      <c r="G363" s="63"/>
    </row>
    <row r="364" spans="7:7" ht="12.75">
      <c r="G364" s="63"/>
    </row>
    <row r="365" spans="7:7" ht="12.75">
      <c r="G365" s="63"/>
    </row>
    <row r="366" spans="7:7" ht="12.75">
      <c r="G366" s="63"/>
    </row>
    <row r="367" spans="7:7" ht="12.75">
      <c r="G367" s="63"/>
    </row>
    <row r="368" spans="7:7" ht="12.75">
      <c r="G368" s="63"/>
    </row>
    <row r="369" spans="7:7" ht="12.75">
      <c r="G369" s="63"/>
    </row>
    <row r="370" spans="7:7" ht="12.75">
      <c r="G370" s="63"/>
    </row>
    <row r="371" spans="7:7" ht="12.75">
      <c r="G371" s="63"/>
    </row>
    <row r="372" spans="7:7" ht="12.75">
      <c r="G372" s="63"/>
    </row>
    <row r="373" spans="7:7" ht="12.75">
      <c r="G373" s="63"/>
    </row>
    <row r="374" spans="7:7" ht="12.75">
      <c r="G374" s="63"/>
    </row>
    <row r="375" spans="7:7" ht="12.75">
      <c r="G375" s="63"/>
    </row>
    <row r="376" spans="7:7" ht="12.75">
      <c r="G376" s="63"/>
    </row>
    <row r="377" spans="7:7" ht="12.75">
      <c r="G377" s="63"/>
    </row>
    <row r="378" spans="7:7" ht="12.75">
      <c r="G378" s="63"/>
    </row>
    <row r="379" spans="7:7" ht="12.75">
      <c r="G379" s="63"/>
    </row>
    <row r="380" spans="7:7" ht="12.75">
      <c r="G380" s="63"/>
    </row>
    <row r="381" spans="7:7" ht="12.75">
      <c r="G381" s="63"/>
    </row>
    <row r="382" spans="7:7" ht="12.75">
      <c r="G382" s="63"/>
    </row>
    <row r="383" spans="7:7" ht="12.75">
      <c r="G383" s="63"/>
    </row>
    <row r="384" spans="7:7" ht="12.75">
      <c r="G384" s="63"/>
    </row>
    <row r="385" spans="7:7" ht="12.75">
      <c r="G385" s="63"/>
    </row>
    <row r="386" spans="7:7" ht="12.75">
      <c r="G386" s="63"/>
    </row>
    <row r="387" spans="7:7" ht="12.75">
      <c r="G387" s="63"/>
    </row>
    <row r="388" spans="7:7" ht="12.75">
      <c r="G388" s="63"/>
    </row>
    <row r="389" spans="7:7" ht="12.75">
      <c r="G389" s="63"/>
    </row>
    <row r="390" spans="7:7" ht="12.75">
      <c r="G390" s="63"/>
    </row>
    <row r="391" spans="7:7" ht="12.75">
      <c r="G391" s="63"/>
    </row>
    <row r="392" spans="7:7" ht="12.75">
      <c r="G392" s="63"/>
    </row>
    <row r="393" spans="7:7" ht="12.75">
      <c r="G393" s="63"/>
    </row>
    <row r="394" spans="7:7" ht="12.75">
      <c r="G394" s="63"/>
    </row>
    <row r="395" spans="7:7" ht="12.75">
      <c r="G395" s="63"/>
    </row>
    <row r="396" spans="7:7" ht="12.75">
      <c r="G396" s="63"/>
    </row>
    <row r="397" spans="7:7" ht="12.75">
      <c r="G397" s="63"/>
    </row>
    <row r="398" spans="7:7" ht="12.75">
      <c r="G398" s="63"/>
    </row>
    <row r="399" spans="7:7" ht="12.75">
      <c r="G399" s="63"/>
    </row>
    <row r="400" spans="7:7" ht="12.75">
      <c r="G400" s="63"/>
    </row>
    <row r="401" spans="7:7" ht="12.75">
      <c r="G401" s="63"/>
    </row>
    <row r="402" spans="7:7" ht="12.75">
      <c r="G402" s="63"/>
    </row>
    <row r="403" spans="7:7" ht="12.75">
      <c r="G403" s="63"/>
    </row>
    <row r="404" spans="7:7" ht="12.75">
      <c r="G404" s="63"/>
    </row>
    <row r="405" spans="7:7" ht="12.75">
      <c r="G405" s="63"/>
    </row>
    <row r="406" spans="7:7" ht="12.75">
      <c r="G406" s="63"/>
    </row>
    <row r="407" spans="7:7" ht="12.75">
      <c r="G407" s="63"/>
    </row>
    <row r="408" spans="7:7" ht="12.75">
      <c r="G408" s="63"/>
    </row>
    <row r="409" spans="7:7" ht="12.75">
      <c r="G409" s="63"/>
    </row>
    <row r="410" spans="7:7" ht="12.75">
      <c r="G410" s="63"/>
    </row>
    <row r="411" spans="7:7" ht="12.75">
      <c r="G411" s="63"/>
    </row>
    <row r="412" spans="7:7" ht="12.75">
      <c r="G412" s="63"/>
    </row>
    <row r="413" spans="7:7" ht="12.75">
      <c r="G413" s="63"/>
    </row>
    <row r="414" spans="7:7" ht="12.75">
      <c r="G414" s="63"/>
    </row>
    <row r="415" spans="7:7" ht="12.75">
      <c r="G415" s="63"/>
    </row>
    <row r="416" spans="7:7" ht="12.75">
      <c r="G416" s="63"/>
    </row>
    <row r="417" spans="7:7" ht="12.75">
      <c r="G417" s="63"/>
    </row>
    <row r="418" spans="7:7" ht="12.75">
      <c r="G418" s="63"/>
    </row>
    <row r="419" spans="7:7" ht="12.75">
      <c r="G419" s="63"/>
    </row>
    <row r="420" spans="7:7" ht="12.75">
      <c r="G420" s="63"/>
    </row>
    <row r="421" spans="7:7" ht="12.75">
      <c r="G421" s="63"/>
    </row>
    <row r="422" spans="7:7" ht="12.75">
      <c r="G422" s="63"/>
    </row>
    <row r="423" spans="7:7" ht="12.75">
      <c r="G423" s="63"/>
    </row>
    <row r="424" spans="7:7" ht="12.75">
      <c r="G424" s="63"/>
    </row>
    <row r="425" spans="7:7" ht="12.75">
      <c r="G425" s="63"/>
    </row>
    <row r="426" spans="7:7" ht="12.75">
      <c r="G426" s="63"/>
    </row>
    <row r="427" spans="7:7" ht="12.75">
      <c r="G427" s="63"/>
    </row>
    <row r="428" spans="7:7" ht="12.75">
      <c r="G428" s="63"/>
    </row>
    <row r="429" spans="7:7" ht="12.75">
      <c r="G429" s="63"/>
    </row>
    <row r="430" spans="7:7" ht="12.75">
      <c r="G430" s="63"/>
    </row>
    <row r="431" spans="7:7" ht="12.75">
      <c r="G431" s="63"/>
    </row>
    <row r="432" spans="7:7" ht="12.75">
      <c r="G432" s="63"/>
    </row>
    <row r="433" spans="7:7" ht="12.75">
      <c r="G433" s="63"/>
    </row>
    <row r="434" spans="7:7" ht="12.75">
      <c r="G434" s="63"/>
    </row>
    <row r="435" spans="7:7" ht="12.75">
      <c r="G435" s="63"/>
    </row>
    <row r="436" spans="7:7" ht="12.75">
      <c r="G436" s="63"/>
    </row>
    <row r="437" spans="7:7" ht="12.75">
      <c r="G437" s="63"/>
    </row>
    <row r="438" spans="7:7" ht="12.75">
      <c r="G438" s="63"/>
    </row>
    <row r="439" spans="7:7" ht="12.75">
      <c r="G439" s="63"/>
    </row>
    <row r="440" spans="7:7" ht="12.75">
      <c r="G440" s="63"/>
    </row>
    <row r="441" spans="7:7" ht="12.75">
      <c r="G441" s="63"/>
    </row>
    <row r="442" spans="7:7" ht="12.75">
      <c r="G442" s="63"/>
    </row>
    <row r="443" spans="7:7" ht="12.75">
      <c r="G443" s="63"/>
    </row>
    <row r="444" spans="7:7" ht="12.75">
      <c r="G444" s="63"/>
    </row>
    <row r="445" spans="7:7" ht="12.75">
      <c r="G445" s="63"/>
    </row>
    <row r="446" spans="7:7" ht="12.75">
      <c r="G446" s="63"/>
    </row>
    <row r="447" spans="7:7" ht="12.75">
      <c r="G447" s="63"/>
    </row>
    <row r="448" spans="7:7" ht="12.75">
      <c r="G448" s="63"/>
    </row>
    <row r="449" spans="7:7" ht="12.75">
      <c r="G449" s="63"/>
    </row>
    <row r="450" spans="7:7" ht="12.75">
      <c r="G450" s="63"/>
    </row>
    <row r="451" spans="7:7" ht="12.75">
      <c r="G451" s="63"/>
    </row>
    <row r="452" spans="7:7" ht="12.75">
      <c r="G452" s="63"/>
    </row>
    <row r="453" spans="7:7" ht="12.75">
      <c r="G453" s="63"/>
    </row>
    <row r="454" spans="7:7" ht="12.75">
      <c r="G454" s="63"/>
    </row>
    <row r="455" spans="7:7" ht="12.75">
      <c r="G455" s="63"/>
    </row>
    <row r="456" spans="7:7" ht="12.75">
      <c r="G456" s="63"/>
    </row>
    <row r="457" spans="7:7" ht="12.75">
      <c r="G457" s="63"/>
    </row>
    <row r="458" spans="7:7" ht="12.75">
      <c r="G458" s="63"/>
    </row>
    <row r="459" spans="7:7" ht="12.75">
      <c r="G459" s="63"/>
    </row>
    <row r="460" spans="7:7" ht="12.75">
      <c r="G460" s="63"/>
    </row>
    <row r="461" spans="7:7" ht="12.75">
      <c r="G461" s="63"/>
    </row>
    <row r="462" spans="7:7" ht="12.75">
      <c r="G462" s="63"/>
    </row>
    <row r="463" spans="7:7" ht="12.75">
      <c r="G463" s="63"/>
    </row>
    <row r="464" spans="7:7" ht="12.75">
      <c r="G464" s="63"/>
    </row>
    <row r="465" spans="7:7" ht="12.75">
      <c r="G465" s="63"/>
    </row>
    <row r="466" spans="7:7" ht="12.75">
      <c r="G466" s="63"/>
    </row>
    <row r="467" spans="7:7" ht="12.75">
      <c r="G467" s="63"/>
    </row>
    <row r="468" spans="7:7" ht="12.75">
      <c r="G468" s="63"/>
    </row>
    <row r="469" spans="7:7" ht="12.75">
      <c r="G469" s="63"/>
    </row>
    <row r="470" spans="7:7" ht="12.75">
      <c r="G470" s="63"/>
    </row>
    <row r="471" spans="7:7" ht="12.75">
      <c r="G471" s="63"/>
    </row>
    <row r="472" spans="7:7" ht="12.75">
      <c r="G472" s="63"/>
    </row>
    <row r="473" spans="7:7" ht="12.75">
      <c r="G473" s="63"/>
    </row>
    <row r="474" spans="7:7" ht="12.75">
      <c r="G474" s="63"/>
    </row>
    <row r="475" spans="7:7" ht="12.75">
      <c r="G475" s="63"/>
    </row>
    <row r="476" spans="7:7" ht="12.75">
      <c r="G476" s="63"/>
    </row>
    <row r="477" spans="7:7" ht="12.75">
      <c r="G477" s="63"/>
    </row>
    <row r="478" spans="7:7" ht="12.75">
      <c r="G478" s="63"/>
    </row>
    <row r="479" spans="7:7" ht="12.75">
      <c r="G479" s="63"/>
    </row>
    <row r="480" spans="7:7" ht="12.75">
      <c r="G480" s="63"/>
    </row>
    <row r="481" spans="7:7" ht="12.75">
      <c r="G481" s="63"/>
    </row>
    <row r="482" spans="7:7" ht="12.75">
      <c r="G482" s="63"/>
    </row>
    <row r="483" spans="7:7" ht="12.75">
      <c r="G483" s="63"/>
    </row>
    <row r="484" spans="7:7" ht="12.75">
      <c r="G484" s="63"/>
    </row>
    <row r="485" spans="7:7" ht="12.75">
      <c r="G485" s="63"/>
    </row>
    <row r="486" spans="7:7" ht="12.75">
      <c r="G486" s="63"/>
    </row>
    <row r="487" spans="7:7" ht="12.75">
      <c r="G487" s="63"/>
    </row>
    <row r="488" spans="7:7" ht="12.75">
      <c r="G488" s="63"/>
    </row>
    <row r="489" spans="7:7" ht="12.75">
      <c r="G489" s="63"/>
    </row>
    <row r="490" spans="7:7" ht="12.75">
      <c r="G490" s="63"/>
    </row>
    <row r="491" spans="7:7" ht="12.75">
      <c r="G491" s="63"/>
    </row>
    <row r="492" spans="7:7" ht="12.75">
      <c r="G492" s="63"/>
    </row>
    <row r="493" spans="7:7" ht="12.75">
      <c r="G493" s="63"/>
    </row>
    <row r="494" spans="7:7" ht="12.75">
      <c r="G494" s="63"/>
    </row>
    <row r="495" spans="7:7" ht="12.75">
      <c r="G495" s="63"/>
    </row>
    <row r="496" spans="7:7" ht="12.75">
      <c r="G496" s="63"/>
    </row>
    <row r="497" spans="7:7" ht="12.75">
      <c r="G497" s="63"/>
    </row>
    <row r="498" spans="7:7" ht="12.75">
      <c r="G498" s="63"/>
    </row>
    <row r="499" spans="7:7" ht="12.75">
      <c r="G499" s="63"/>
    </row>
    <row r="500" spans="7:7" ht="12.75">
      <c r="G500" s="63"/>
    </row>
    <row r="501" spans="7:7" ht="12.75">
      <c r="G501" s="63"/>
    </row>
    <row r="502" spans="7:7" ht="12.75">
      <c r="G502" s="63"/>
    </row>
    <row r="503" spans="7:7" ht="12.75">
      <c r="G503" s="63"/>
    </row>
    <row r="504" spans="7:7" ht="12.75">
      <c r="G504" s="63"/>
    </row>
    <row r="505" spans="7:7" ht="12.75">
      <c r="G505" s="63"/>
    </row>
    <row r="506" spans="7:7" ht="12.75">
      <c r="G506" s="63"/>
    </row>
    <row r="507" spans="7:7" ht="12.75">
      <c r="G507" s="63"/>
    </row>
    <row r="508" spans="7:7" ht="12.75">
      <c r="G508" s="63"/>
    </row>
    <row r="509" spans="7:7" ht="12.75">
      <c r="G509" s="63"/>
    </row>
    <row r="510" spans="7:7" ht="12.75">
      <c r="G510" s="63"/>
    </row>
    <row r="511" spans="7:7" ht="12.75">
      <c r="G511" s="63"/>
    </row>
    <row r="512" spans="7:7" ht="12.75">
      <c r="G512" s="63"/>
    </row>
    <row r="513" spans="7:7" ht="12.75">
      <c r="G513" s="63"/>
    </row>
    <row r="514" spans="7:7" ht="12.75">
      <c r="G514" s="63"/>
    </row>
    <row r="515" spans="7:7" ht="12.75">
      <c r="G515" s="63"/>
    </row>
    <row r="516" spans="7:7" ht="12.75">
      <c r="G516" s="63"/>
    </row>
    <row r="517" spans="7:7" ht="12.75">
      <c r="G517" s="63"/>
    </row>
    <row r="518" spans="7:7" ht="12.75">
      <c r="G518" s="63"/>
    </row>
    <row r="519" spans="7:7" ht="12.75">
      <c r="G519" s="63"/>
    </row>
    <row r="520" spans="7:7" ht="12.75">
      <c r="G520" s="63"/>
    </row>
    <row r="521" spans="7:7" ht="12.75">
      <c r="G521" s="63"/>
    </row>
    <row r="522" spans="7:7" ht="12.75">
      <c r="G522" s="63"/>
    </row>
    <row r="523" spans="7:7" ht="12.75">
      <c r="G523" s="63"/>
    </row>
    <row r="524" spans="7:7" ht="12.75">
      <c r="G524" s="63"/>
    </row>
    <row r="525" spans="7:7" ht="12.75">
      <c r="G525" s="63"/>
    </row>
    <row r="526" spans="7:7" ht="12.75">
      <c r="G526" s="63"/>
    </row>
    <row r="527" spans="7:7" ht="12.75">
      <c r="G527" s="63"/>
    </row>
    <row r="528" spans="7:7" ht="12.75">
      <c r="G528" s="63"/>
    </row>
    <row r="529" spans="7:7" ht="12.75">
      <c r="G529" s="63"/>
    </row>
    <row r="530" spans="7:7" ht="12.75">
      <c r="G530" s="63"/>
    </row>
    <row r="531" spans="7:7" ht="12.75">
      <c r="G531" s="63"/>
    </row>
    <row r="532" spans="7:7" ht="12.75">
      <c r="G532" s="63"/>
    </row>
    <row r="533" spans="7:7" ht="12.75">
      <c r="G533" s="63"/>
    </row>
    <row r="534" spans="7:7" ht="12.75">
      <c r="G534" s="63"/>
    </row>
    <row r="535" spans="7:7" ht="12.75">
      <c r="G535" s="63"/>
    </row>
    <row r="536" spans="7:7" ht="12.75">
      <c r="G536" s="63"/>
    </row>
    <row r="537" spans="7:7" ht="12.75">
      <c r="G537" s="63"/>
    </row>
    <row r="538" spans="7:7" ht="12.75">
      <c r="G538" s="63"/>
    </row>
    <row r="539" spans="7:7" ht="12.75">
      <c r="G539" s="63"/>
    </row>
    <row r="540" spans="7:7" ht="12.75">
      <c r="G540" s="63"/>
    </row>
    <row r="541" spans="7:7" ht="12.75">
      <c r="G541" s="63"/>
    </row>
    <row r="542" spans="7:7" ht="12.75">
      <c r="G542" s="63"/>
    </row>
    <row r="543" spans="7:7" ht="12.75">
      <c r="G543" s="63"/>
    </row>
    <row r="544" spans="7:7" ht="12.75">
      <c r="G544" s="63"/>
    </row>
    <row r="545" spans="7:7" ht="12.75">
      <c r="G545" s="63"/>
    </row>
    <row r="546" spans="7:7" ht="12.75">
      <c r="G546" s="63"/>
    </row>
    <row r="547" spans="7:7" ht="12.75">
      <c r="G547" s="63"/>
    </row>
    <row r="548" spans="7:7" ht="12.75">
      <c r="G548" s="63"/>
    </row>
    <row r="549" spans="7:7" ht="12.75">
      <c r="G549" s="63"/>
    </row>
    <row r="550" spans="7:7" ht="12.75">
      <c r="G550" s="63"/>
    </row>
    <row r="551" spans="7:7" ht="12.75">
      <c r="G551" s="63"/>
    </row>
    <row r="552" spans="7:7" ht="12.75">
      <c r="G552" s="63"/>
    </row>
    <row r="553" spans="7:7" ht="12.75">
      <c r="G553" s="63"/>
    </row>
    <row r="554" spans="7:7" ht="12.75">
      <c r="G554" s="63"/>
    </row>
    <row r="555" spans="7:7" ht="12.75">
      <c r="G555" s="63"/>
    </row>
    <row r="556" spans="7:7" ht="12.75">
      <c r="G556" s="63"/>
    </row>
    <row r="557" spans="7:7" ht="12.75">
      <c r="G557" s="63"/>
    </row>
    <row r="558" spans="7:7" ht="12.75">
      <c r="G558" s="63"/>
    </row>
    <row r="559" spans="7:7" ht="12.75">
      <c r="G559" s="63"/>
    </row>
    <row r="560" spans="7:7" ht="12.75">
      <c r="G560" s="63"/>
    </row>
    <row r="561" spans="7:7" ht="12.75">
      <c r="G561" s="63"/>
    </row>
    <row r="562" spans="7:7" ht="12.75">
      <c r="G562" s="63"/>
    </row>
    <row r="563" spans="7:7" ht="12.75">
      <c r="G563" s="63"/>
    </row>
    <row r="564" spans="7:7" ht="12.75">
      <c r="G564" s="63"/>
    </row>
    <row r="565" spans="7:7" ht="12.75">
      <c r="G565" s="63"/>
    </row>
    <row r="566" spans="7:7" ht="12.75">
      <c r="G566" s="63"/>
    </row>
    <row r="567" spans="7:7" ht="12.75">
      <c r="G567" s="63"/>
    </row>
    <row r="568" spans="7:7" ht="12.75">
      <c r="G568" s="63"/>
    </row>
    <row r="569" spans="7:7" ht="12.75">
      <c r="G569" s="63"/>
    </row>
    <row r="570" spans="7:7" ht="12.75">
      <c r="G570" s="63"/>
    </row>
    <row r="571" spans="7:7" ht="12.75">
      <c r="G571" s="63"/>
    </row>
    <row r="572" spans="7:7" ht="12.75">
      <c r="G572" s="63"/>
    </row>
    <row r="573" spans="7:7" ht="12.75">
      <c r="G573" s="63"/>
    </row>
    <row r="574" spans="7:7" ht="12.75">
      <c r="G574" s="63"/>
    </row>
    <row r="575" spans="7:7" ht="12.75">
      <c r="G575" s="63"/>
    </row>
    <row r="576" spans="7:7" ht="12.75">
      <c r="G576" s="63"/>
    </row>
    <row r="577" spans="7:7" ht="12.75">
      <c r="G577" s="63"/>
    </row>
    <row r="578" spans="7:7" ht="12.75">
      <c r="G578" s="63"/>
    </row>
    <row r="579" spans="7:7" ht="12.75">
      <c r="G579" s="63"/>
    </row>
    <row r="580" spans="7:7" ht="12.75">
      <c r="G580" s="63"/>
    </row>
    <row r="581" spans="7:7" ht="12.75">
      <c r="G581" s="63"/>
    </row>
    <row r="582" spans="7:7" ht="12.75">
      <c r="G582" s="63"/>
    </row>
    <row r="583" spans="7:7" ht="12.75">
      <c r="G583" s="63"/>
    </row>
    <row r="584" spans="7:7" ht="12.75">
      <c r="G584" s="63"/>
    </row>
    <row r="585" spans="7:7" ht="12.75">
      <c r="G585" s="63"/>
    </row>
    <row r="586" spans="7:7" ht="12.75">
      <c r="G586" s="63"/>
    </row>
    <row r="587" spans="7:7" ht="12.75">
      <c r="G587" s="63"/>
    </row>
    <row r="588" spans="7:7" ht="12.75">
      <c r="G588" s="63"/>
    </row>
    <row r="589" spans="7:7" ht="12.75">
      <c r="G589" s="63"/>
    </row>
    <row r="590" spans="7:7" ht="12.75">
      <c r="G590" s="63"/>
    </row>
    <row r="591" spans="7:7" ht="12.75">
      <c r="G591" s="63"/>
    </row>
    <row r="592" spans="7:7" ht="12.75">
      <c r="G592" s="63"/>
    </row>
    <row r="593" spans="7:7" ht="12.75">
      <c r="G593" s="63"/>
    </row>
    <row r="594" spans="7:7" ht="12.75">
      <c r="G594" s="63"/>
    </row>
    <row r="595" spans="7:7" ht="12.75">
      <c r="G595" s="63"/>
    </row>
    <row r="596" spans="7:7" ht="12.75">
      <c r="G596" s="63"/>
    </row>
    <row r="597" spans="7:7" ht="12.75">
      <c r="G597" s="63"/>
    </row>
    <row r="598" spans="7:7" ht="12.75">
      <c r="G598" s="63"/>
    </row>
    <row r="599" spans="7:7" ht="12.75">
      <c r="G599" s="63"/>
    </row>
    <row r="600" spans="7:7" ht="12.75">
      <c r="G600" s="63"/>
    </row>
    <row r="601" spans="7:7" ht="12.75">
      <c r="G601" s="63"/>
    </row>
    <row r="602" spans="7:7" ht="12.75">
      <c r="G602" s="63"/>
    </row>
    <row r="603" spans="7:7" ht="12.75">
      <c r="G603" s="63"/>
    </row>
    <row r="604" spans="7:7" ht="12.75">
      <c r="G604" s="63"/>
    </row>
    <row r="605" spans="7:7" ht="12.75">
      <c r="G605" s="63"/>
    </row>
    <row r="606" spans="7:7" ht="12.75">
      <c r="G606" s="63"/>
    </row>
    <row r="607" spans="7:7" ht="12.75">
      <c r="G607" s="63"/>
    </row>
    <row r="608" spans="7:7" ht="12.75">
      <c r="G608" s="63"/>
    </row>
    <row r="609" spans="7:7" ht="12.75">
      <c r="G609" s="63"/>
    </row>
    <row r="610" spans="7:7" ht="12.75">
      <c r="G610" s="63"/>
    </row>
    <row r="611" spans="7:7" ht="12.75">
      <c r="G611" s="63"/>
    </row>
    <row r="612" spans="7:7" ht="12.75">
      <c r="G612" s="63"/>
    </row>
    <row r="613" spans="7:7" ht="12.75">
      <c r="G613" s="63"/>
    </row>
    <row r="614" spans="7:7" ht="12.75">
      <c r="G614" s="63"/>
    </row>
    <row r="615" spans="7:7" ht="12.75">
      <c r="G615" s="63"/>
    </row>
    <row r="616" spans="7:7" ht="12.75">
      <c r="G616" s="63"/>
    </row>
    <row r="617" spans="7:7" ht="12.75">
      <c r="G617" s="63"/>
    </row>
    <row r="618" spans="7:7" ht="12.75">
      <c r="G618" s="63"/>
    </row>
    <row r="619" spans="7:7" ht="12.75">
      <c r="G619" s="63"/>
    </row>
    <row r="620" spans="7:7" ht="12.75">
      <c r="G620" s="63"/>
    </row>
    <row r="621" spans="7:7" ht="12.75">
      <c r="G621" s="63"/>
    </row>
    <row r="622" spans="7:7" ht="12.75">
      <c r="G622" s="63"/>
    </row>
    <row r="623" spans="7:7" ht="12.75">
      <c r="G623" s="63"/>
    </row>
    <row r="624" spans="7:7" ht="12.75">
      <c r="G624" s="63"/>
    </row>
    <row r="625" spans="7:7" ht="12.75">
      <c r="G625" s="63"/>
    </row>
    <row r="626" spans="7:7" ht="12.75">
      <c r="G626" s="63"/>
    </row>
    <row r="627" spans="7:7" ht="12.75">
      <c r="G627" s="63"/>
    </row>
    <row r="628" spans="7:7" ht="12.75">
      <c r="G628" s="63"/>
    </row>
    <row r="629" spans="7:7" ht="12.75">
      <c r="G629" s="63"/>
    </row>
    <row r="630" spans="7:7" ht="12.75">
      <c r="G630" s="63"/>
    </row>
    <row r="631" spans="7:7" ht="12.75">
      <c r="G631" s="63"/>
    </row>
    <row r="632" spans="7:7" ht="12.75">
      <c r="G632" s="63"/>
    </row>
    <row r="633" spans="7:7" ht="12.75">
      <c r="G633" s="63"/>
    </row>
    <row r="634" spans="7:7" ht="12.75">
      <c r="G634" s="63"/>
    </row>
    <row r="635" spans="7:7" ht="12.75">
      <c r="G635" s="63"/>
    </row>
    <row r="636" spans="7:7" ht="12.75">
      <c r="G636" s="63"/>
    </row>
    <row r="637" spans="7:7" ht="12.75">
      <c r="G637" s="63"/>
    </row>
    <row r="638" spans="7:7" ht="12.75">
      <c r="G638" s="63"/>
    </row>
    <row r="639" spans="7:7" ht="12.75">
      <c r="G639" s="63"/>
    </row>
    <row r="640" spans="7:7" ht="12.75">
      <c r="G640" s="63"/>
    </row>
    <row r="641" spans="7:7" ht="12.75">
      <c r="G641" s="63"/>
    </row>
    <row r="642" spans="7:7" ht="12.75">
      <c r="G642" s="63"/>
    </row>
    <row r="643" spans="7:7" ht="12.75">
      <c r="G643" s="63"/>
    </row>
    <row r="644" spans="7:7" ht="12.75">
      <c r="G644" s="63"/>
    </row>
    <row r="645" spans="7:7" ht="12.75">
      <c r="G645" s="63"/>
    </row>
    <row r="646" spans="7:7" ht="12.75">
      <c r="G646" s="63"/>
    </row>
    <row r="647" spans="7:7" ht="12.75">
      <c r="G647" s="63"/>
    </row>
    <row r="648" spans="7:7" ht="12.75">
      <c r="G648" s="63"/>
    </row>
    <row r="649" spans="7:7" ht="12.75">
      <c r="G649" s="63"/>
    </row>
    <row r="650" spans="7:7" ht="12.75">
      <c r="G650" s="63"/>
    </row>
    <row r="651" spans="7:7" ht="12.75">
      <c r="G651" s="63"/>
    </row>
    <row r="652" spans="7:7" ht="12.75">
      <c r="G652" s="63"/>
    </row>
    <row r="653" spans="7:7" ht="12.75">
      <c r="G653" s="63"/>
    </row>
    <row r="654" spans="7:7" ht="12.75">
      <c r="G654" s="63"/>
    </row>
    <row r="655" spans="7:7" ht="12.75">
      <c r="G655" s="63"/>
    </row>
    <row r="656" spans="7:7" ht="12.75">
      <c r="G656" s="63"/>
    </row>
    <row r="657" spans="7:7" ht="12.75">
      <c r="G657" s="63"/>
    </row>
    <row r="658" spans="7:7" ht="12.75">
      <c r="G658" s="63"/>
    </row>
    <row r="659" spans="7:7" ht="12.75">
      <c r="G659" s="63"/>
    </row>
    <row r="660" spans="7:7" ht="12.75">
      <c r="G660" s="63"/>
    </row>
    <row r="661" spans="7:7" ht="12.75">
      <c r="G661" s="63"/>
    </row>
    <row r="662" spans="7:7" ht="12.75">
      <c r="G662" s="63"/>
    </row>
    <row r="663" spans="7:7" ht="12.75">
      <c r="G663" s="63"/>
    </row>
    <row r="664" spans="7:7" ht="12.75">
      <c r="G664" s="63"/>
    </row>
    <row r="665" spans="7:7" ht="12.75">
      <c r="G665" s="63"/>
    </row>
    <row r="666" spans="7:7" ht="12.75">
      <c r="G666" s="63"/>
    </row>
    <row r="667" spans="7:7" ht="12.75">
      <c r="G667" s="63"/>
    </row>
    <row r="668" spans="7:7" ht="12.75">
      <c r="G668" s="63"/>
    </row>
    <row r="669" spans="7:7" ht="12.75">
      <c r="G669" s="63"/>
    </row>
    <row r="670" spans="7:7" ht="12.75">
      <c r="G670" s="63"/>
    </row>
    <row r="671" spans="7:7" ht="12.75">
      <c r="G671" s="63"/>
    </row>
    <row r="672" spans="7:7" ht="12.75">
      <c r="G672" s="63"/>
    </row>
    <row r="673" spans="7:7" ht="12.75">
      <c r="G673" s="63"/>
    </row>
    <row r="674" spans="7:7" ht="12.75">
      <c r="G674" s="63"/>
    </row>
    <row r="675" spans="7:7" ht="12.75">
      <c r="G675" s="63"/>
    </row>
    <row r="676" spans="7:7" ht="12.75">
      <c r="G676" s="63"/>
    </row>
    <row r="677" spans="7:7" ht="12.75">
      <c r="G677" s="63"/>
    </row>
    <row r="678" spans="7:7" ht="12.75">
      <c r="G678" s="63"/>
    </row>
    <row r="679" spans="7:7" ht="12.75">
      <c r="G679" s="63"/>
    </row>
    <row r="680" spans="7:7" ht="12.75">
      <c r="G680" s="63"/>
    </row>
    <row r="681" spans="7:7" ht="12.75">
      <c r="G681" s="63"/>
    </row>
    <row r="682" spans="7:7" ht="12.75">
      <c r="G682" s="63"/>
    </row>
    <row r="683" spans="7:7" ht="12.75">
      <c r="G683" s="63"/>
    </row>
    <row r="684" spans="7:7" ht="12.75">
      <c r="G684" s="63"/>
    </row>
    <row r="685" spans="7:7" ht="12.75">
      <c r="G685" s="63"/>
    </row>
    <row r="686" spans="7:7" ht="12.75">
      <c r="G686" s="63"/>
    </row>
    <row r="687" spans="7:7" ht="12.75">
      <c r="G687" s="63"/>
    </row>
    <row r="688" spans="7:7" ht="12.75">
      <c r="G688" s="63"/>
    </row>
    <row r="689" spans="7:7" ht="12.75">
      <c r="G689" s="63"/>
    </row>
    <row r="690" spans="7:7" ht="12.75">
      <c r="G690" s="63"/>
    </row>
    <row r="691" spans="7:7" ht="12.75">
      <c r="G691" s="63"/>
    </row>
    <row r="692" spans="7:7" ht="12.75">
      <c r="G692" s="63"/>
    </row>
    <row r="693" spans="7:7" ht="12.75">
      <c r="G693" s="63"/>
    </row>
    <row r="694" spans="7:7" ht="12.75">
      <c r="G694" s="63"/>
    </row>
    <row r="695" spans="7:7" ht="12.75">
      <c r="G695" s="63"/>
    </row>
    <row r="696" spans="7:7" ht="12.75">
      <c r="G696" s="63"/>
    </row>
    <row r="697" spans="7:7" ht="12.75">
      <c r="G697" s="63"/>
    </row>
    <row r="698" spans="7:7" ht="12.75">
      <c r="G698" s="63"/>
    </row>
    <row r="699" spans="7:7" ht="12.75">
      <c r="G699" s="63"/>
    </row>
    <row r="700" spans="7:7" ht="12.75">
      <c r="G700" s="63"/>
    </row>
    <row r="701" spans="7:7" ht="12.75">
      <c r="G701" s="63"/>
    </row>
    <row r="702" spans="7:7" ht="12.75">
      <c r="G702" s="63"/>
    </row>
    <row r="703" spans="7:7" ht="12.75">
      <c r="G703" s="63"/>
    </row>
    <row r="704" spans="7:7" ht="12.75">
      <c r="G704" s="63"/>
    </row>
    <row r="705" spans="7:7" ht="12.75">
      <c r="G705" s="63"/>
    </row>
    <row r="706" spans="7:7" ht="12.75">
      <c r="G706" s="63"/>
    </row>
    <row r="707" spans="7:7" ht="12.75">
      <c r="G707" s="63"/>
    </row>
    <row r="708" spans="7:7" ht="12.75">
      <c r="G708" s="63"/>
    </row>
    <row r="709" spans="7:7" ht="12.75">
      <c r="G709" s="63"/>
    </row>
    <row r="710" spans="7:7" ht="12.75">
      <c r="G710" s="63"/>
    </row>
    <row r="711" spans="7:7" ht="12.75">
      <c r="G711" s="63"/>
    </row>
    <row r="712" spans="7:7" ht="12.75">
      <c r="G712" s="63"/>
    </row>
    <row r="713" spans="7:7" ht="12.75">
      <c r="G713" s="63"/>
    </row>
    <row r="714" spans="7:7" ht="12.75">
      <c r="G714" s="63"/>
    </row>
    <row r="715" spans="7:7" ht="12.75">
      <c r="G715" s="63"/>
    </row>
    <row r="716" spans="7:7" ht="12.75">
      <c r="G716" s="63"/>
    </row>
    <row r="717" spans="7:7" ht="12.75">
      <c r="G717" s="63"/>
    </row>
    <row r="718" spans="7:7" ht="12.75">
      <c r="G718" s="63"/>
    </row>
    <row r="719" spans="7:7" ht="12.75">
      <c r="G719" s="63"/>
    </row>
    <row r="720" spans="7:7" ht="12.75">
      <c r="G720" s="63"/>
    </row>
    <row r="721" spans="7:7" ht="12.75">
      <c r="G721" s="63"/>
    </row>
    <row r="722" spans="7:7" ht="12.75">
      <c r="G722" s="63"/>
    </row>
    <row r="723" spans="7:7" ht="12.75">
      <c r="G723" s="63"/>
    </row>
    <row r="724" spans="7:7" ht="12.75">
      <c r="G724" s="63"/>
    </row>
    <row r="725" spans="7:7" ht="12.75">
      <c r="G725" s="63"/>
    </row>
    <row r="726" spans="7:7" ht="12.75">
      <c r="G726" s="63"/>
    </row>
    <row r="727" spans="7:7" ht="12.75">
      <c r="G727" s="63"/>
    </row>
    <row r="728" spans="7:7" ht="12.75">
      <c r="G728" s="63"/>
    </row>
    <row r="729" spans="7:7" ht="12.75">
      <c r="G729" s="63"/>
    </row>
    <row r="730" spans="7:7" ht="12.75">
      <c r="G730" s="63"/>
    </row>
    <row r="731" spans="7:7" ht="12.75">
      <c r="G731" s="63"/>
    </row>
    <row r="732" spans="7:7" ht="12.75">
      <c r="G732" s="63"/>
    </row>
    <row r="733" spans="7:7" ht="12.75">
      <c r="G733" s="63"/>
    </row>
    <row r="734" spans="7:7" ht="12.75">
      <c r="G734" s="63"/>
    </row>
    <row r="735" spans="7:7" ht="12.75">
      <c r="G735" s="63"/>
    </row>
    <row r="736" spans="7:7" ht="12.75">
      <c r="G736" s="63"/>
    </row>
    <row r="737" spans="7:7" ht="12.75">
      <c r="G737" s="63"/>
    </row>
    <row r="738" spans="7:7" ht="12.75">
      <c r="G738" s="63"/>
    </row>
    <row r="739" spans="7:7" ht="12.75">
      <c r="G739" s="63"/>
    </row>
    <row r="740" spans="7:7" ht="12.75">
      <c r="G740" s="63"/>
    </row>
    <row r="741" spans="7:7" ht="12.75">
      <c r="G741" s="63"/>
    </row>
    <row r="742" spans="7:7" ht="12.75">
      <c r="G742" s="63"/>
    </row>
    <row r="743" spans="7:7" ht="12.75">
      <c r="G743" s="63"/>
    </row>
    <row r="744" spans="7:7" ht="12.75">
      <c r="G744" s="63"/>
    </row>
    <row r="745" spans="7:7" ht="12.75">
      <c r="G745" s="63"/>
    </row>
    <row r="746" spans="7:7" ht="12.75">
      <c r="G746" s="63"/>
    </row>
    <row r="747" spans="7:7" ht="12.75">
      <c r="G747" s="63"/>
    </row>
    <row r="748" spans="7:7" ht="12.75">
      <c r="G748" s="63"/>
    </row>
    <row r="749" spans="7:7" ht="12.75">
      <c r="G749" s="63"/>
    </row>
    <row r="750" spans="7:7" ht="12.75">
      <c r="G750" s="63"/>
    </row>
    <row r="751" spans="7:7" ht="12.75">
      <c r="G751" s="63"/>
    </row>
    <row r="752" spans="7:7" ht="12.75">
      <c r="G752" s="63"/>
    </row>
    <row r="753" spans="7:7" ht="12.75">
      <c r="G753" s="63"/>
    </row>
    <row r="754" spans="7:7" ht="12.75">
      <c r="G754" s="63"/>
    </row>
    <row r="755" spans="7:7" ht="12.75">
      <c r="G755" s="63"/>
    </row>
    <row r="756" spans="7:7" ht="12.75">
      <c r="G756" s="63"/>
    </row>
    <row r="757" spans="7:7" ht="12.75">
      <c r="G757" s="63"/>
    </row>
    <row r="758" spans="7:7" ht="12.75">
      <c r="G758" s="63"/>
    </row>
    <row r="759" spans="7:7" ht="12.75">
      <c r="G759" s="63"/>
    </row>
    <row r="760" spans="7:7" ht="12.75">
      <c r="G760" s="63"/>
    </row>
    <row r="761" spans="7:7" ht="12.75">
      <c r="G761" s="63"/>
    </row>
    <row r="762" spans="7:7" ht="12.75">
      <c r="G762" s="63"/>
    </row>
    <row r="763" spans="7:7" ht="12.75">
      <c r="G763" s="63"/>
    </row>
    <row r="764" spans="7:7" ht="12.75">
      <c r="G764" s="63"/>
    </row>
    <row r="765" spans="7:7" ht="12.75">
      <c r="G765" s="63"/>
    </row>
    <row r="766" spans="7:7" ht="12.75">
      <c r="G766" s="63"/>
    </row>
    <row r="767" spans="7:7" ht="12.75">
      <c r="G767" s="63"/>
    </row>
    <row r="768" spans="7:7" ht="12.75">
      <c r="G768" s="63"/>
    </row>
    <row r="769" spans="7:7" ht="12.75">
      <c r="G769" s="63"/>
    </row>
    <row r="770" spans="7:7" ht="12.75">
      <c r="G770" s="63"/>
    </row>
    <row r="771" spans="7:7" ht="12.75">
      <c r="G771" s="63"/>
    </row>
    <row r="772" spans="7:7" ht="12.75">
      <c r="G772" s="63"/>
    </row>
    <row r="773" spans="7:7" ht="12.75">
      <c r="G773" s="63"/>
    </row>
    <row r="774" spans="7:7" ht="12.75">
      <c r="G774" s="63"/>
    </row>
    <row r="775" spans="7:7" ht="12.75">
      <c r="G775" s="63"/>
    </row>
    <row r="776" spans="7:7" ht="12.75">
      <c r="G776" s="63"/>
    </row>
    <row r="777" spans="7:7" ht="12.75">
      <c r="G777" s="63"/>
    </row>
    <row r="778" spans="7:7" ht="12.75">
      <c r="G778" s="63"/>
    </row>
    <row r="779" spans="7:7" ht="12.75">
      <c r="G779" s="63"/>
    </row>
    <row r="780" spans="7:7" ht="12.75">
      <c r="G780" s="63"/>
    </row>
    <row r="781" spans="7:7" ht="12.75">
      <c r="G781" s="63"/>
    </row>
    <row r="782" spans="7:7" ht="12.75">
      <c r="G782" s="63"/>
    </row>
    <row r="783" spans="7:7" ht="12.75">
      <c r="G783" s="63"/>
    </row>
    <row r="784" spans="7:7" ht="12.75">
      <c r="G784" s="63"/>
    </row>
    <row r="785" spans="7:7" ht="12.75">
      <c r="G785" s="63"/>
    </row>
    <row r="786" spans="7:7" ht="12.75">
      <c r="G786" s="63"/>
    </row>
    <row r="787" spans="7:7" ht="12.75">
      <c r="G787" s="63"/>
    </row>
    <row r="788" spans="7:7" ht="12.75">
      <c r="G788" s="63"/>
    </row>
    <row r="789" spans="7:7" ht="12.75">
      <c r="G789" s="63"/>
    </row>
    <row r="790" spans="7:7" ht="12.75">
      <c r="G790" s="63"/>
    </row>
    <row r="791" spans="7:7" ht="12.75">
      <c r="G791" s="63"/>
    </row>
    <row r="792" spans="7:7" ht="12.75">
      <c r="G792" s="63"/>
    </row>
    <row r="793" spans="7:7" ht="12.75">
      <c r="G793" s="63"/>
    </row>
    <row r="794" spans="7:7" ht="12.75">
      <c r="G794" s="63"/>
    </row>
    <row r="795" spans="7:7" ht="12.75">
      <c r="G795" s="63"/>
    </row>
    <row r="796" spans="7:7" ht="12.75">
      <c r="G796" s="63"/>
    </row>
    <row r="797" spans="7:7" ht="12.75">
      <c r="G797" s="63"/>
    </row>
    <row r="798" spans="7:7" ht="12.75">
      <c r="G798" s="63"/>
    </row>
    <row r="799" spans="7:7" ht="12.75">
      <c r="G799" s="63"/>
    </row>
    <row r="800" spans="7:7" ht="12.75">
      <c r="G800" s="63"/>
    </row>
    <row r="801" spans="7:7" ht="12.75">
      <c r="G801" s="63"/>
    </row>
    <row r="802" spans="7:7" ht="12.75">
      <c r="G802" s="63"/>
    </row>
    <row r="803" spans="7:7" ht="12.75">
      <c r="G803" s="63"/>
    </row>
    <row r="804" spans="7:7" ht="12.75">
      <c r="G804" s="63"/>
    </row>
    <row r="805" spans="7:7" ht="12.75">
      <c r="G805" s="63"/>
    </row>
    <row r="806" spans="7:7" ht="12.75">
      <c r="G806" s="63"/>
    </row>
    <row r="807" spans="7:7" ht="12.75">
      <c r="G807" s="63"/>
    </row>
    <row r="808" spans="7:7" ht="12.75">
      <c r="G808" s="63"/>
    </row>
    <row r="809" spans="7:7" ht="12.75">
      <c r="G809" s="63"/>
    </row>
    <row r="810" spans="7:7" ht="12.75">
      <c r="G810" s="63"/>
    </row>
    <row r="811" spans="7:7" ht="12.75">
      <c r="G811" s="63"/>
    </row>
    <row r="812" spans="7:7" ht="12.75">
      <c r="G812" s="63"/>
    </row>
    <row r="813" spans="7:7" ht="12.75">
      <c r="G813" s="63"/>
    </row>
    <row r="814" spans="7:7" ht="12.75">
      <c r="G814" s="63"/>
    </row>
    <row r="815" spans="7:7" ht="12.75">
      <c r="G815" s="63"/>
    </row>
    <row r="816" spans="7:7" ht="12.75">
      <c r="G816" s="63"/>
    </row>
    <row r="817" spans="7:7" ht="12.75">
      <c r="G817" s="63"/>
    </row>
    <row r="818" spans="7:7" ht="12.75">
      <c r="G818" s="63"/>
    </row>
    <row r="819" spans="7:7" ht="12.75">
      <c r="G819" s="63"/>
    </row>
    <row r="820" spans="7:7" ht="12.75">
      <c r="G820" s="63"/>
    </row>
    <row r="821" spans="7:7" ht="12.75">
      <c r="G821" s="63"/>
    </row>
    <row r="822" spans="7:7" ht="12.75">
      <c r="G822" s="63"/>
    </row>
    <row r="823" spans="7:7" ht="12.75">
      <c r="G823" s="63"/>
    </row>
    <row r="824" spans="7:7" ht="12.75">
      <c r="G824" s="63"/>
    </row>
    <row r="825" spans="7:7" ht="12.75">
      <c r="G825" s="63"/>
    </row>
    <row r="826" spans="7:7" ht="12.75">
      <c r="G826" s="63"/>
    </row>
    <row r="827" spans="7:7" ht="12.75">
      <c r="G827" s="63"/>
    </row>
    <row r="828" spans="7:7" ht="12.75">
      <c r="G828" s="63"/>
    </row>
    <row r="829" spans="7:7" ht="12.75">
      <c r="G829" s="63"/>
    </row>
    <row r="830" spans="7:7" ht="12.75">
      <c r="G830" s="63"/>
    </row>
    <row r="831" spans="7:7" ht="12.75">
      <c r="G831" s="63"/>
    </row>
    <row r="832" spans="7:7" ht="12.75">
      <c r="G832" s="63"/>
    </row>
    <row r="833" spans="7:7" ht="12.75">
      <c r="G833" s="63"/>
    </row>
    <row r="834" spans="7:7" ht="12.75">
      <c r="G834" s="63"/>
    </row>
    <row r="835" spans="7:7" ht="12.75">
      <c r="G835" s="63"/>
    </row>
    <row r="836" spans="7:7" ht="12.75">
      <c r="G836" s="63"/>
    </row>
    <row r="837" spans="7:7" ht="12.75">
      <c r="G837" s="63"/>
    </row>
    <row r="838" spans="7:7" ht="12.75">
      <c r="G838" s="63"/>
    </row>
    <row r="839" spans="7:7" ht="12.75">
      <c r="G839" s="63"/>
    </row>
    <row r="840" spans="7:7" ht="12.75">
      <c r="G840" s="63"/>
    </row>
    <row r="841" spans="7:7" ht="12.75">
      <c r="G841" s="63"/>
    </row>
    <row r="842" spans="7:7" ht="12.75">
      <c r="G842" s="63"/>
    </row>
    <row r="843" spans="7:7" ht="12.75">
      <c r="G843" s="63"/>
    </row>
    <row r="844" spans="7:7" ht="12.75">
      <c r="G844" s="63"/>
    </row>
    <row r="845" spans="7:7" ht="12.75">
      <c r="G845" s="63"/>
    </row>
    <row r="846" spans="7:7" ht="12.75">
      <c r="G846" s="63"/>
    </row>
    <row r="847" spans="7:7" ht="12.75">
      <c r="G847" s="63"/>
    </row>
    <row r="848" spans="7:7" ht="12.75">
      <c r="G848" s="63"/>
    </row>
    <row r="849" spans="7:7" ht="12.75">
      <c r="G849" s="63"/>
    </row>
    <row r="850" spans="7:7" ht="12.75">
      <c r="G850" s="63"/>
    </row>
    <row r="851" spans="7:7" ht="12.75">
      <c r="G851" s="63"/>
    </row>
    <row r="852" spans="7:7" ht="12.75">
      <c r="G852" s="63"/>
    </row>
    <row r="853" spans="7:7" ht="12.75">
      <c r="G853" s="63"/>
    </row>
    <row r="854" spans="7:7" ht="12.75">
      <c r="G854" s="63"/>
    </row>
    <row r="855" spans="7:7" ht="12.75">
      <c r="G855" s="63"/>
    </row>
    <row r="856" spans="7:7" ht="12.75">
      <c r="G856" s="63"/>
    </row>
    <row r="857" spans="7:7" ht="12.75">
      <c r="G857" s="63"/>
    </row>
    <row r="858" spans="7:7" ht="12.75">
      <c r="G858" s="63"/>
    </row>
    <row r="859" spans="7:7" ht="12.75">
      <c r="G859" s="63"/>
    </row>
    <row r="860" spans="7:7" ht="12.75">
      <c r="G860" s="63"/>
    </row>
    <row r="861" spans="7:7" ht="12.75">
      <c r="G861" s="63"/>
    </row>
    <row r="862" spans="7:7" ht="12.75">
      <c r="G862" s="63"/>
    </row>
    <row r="863" spans="7:7" ht="12.75">
      <c r="G863" s="63"/>
    </row>
    <row r="864" spans="7:7" ht="12.75">
      <c r="G864" s="63"/>
    </row>
    <row r="865" spans="7:7" ht="12.75">
      <c r="G865" s="63"/>
    </row>
    <row r="866" spans="7:7" ht="12.75">
      <c r="G866" s="63"/>
    </row>
    <row r="867" spans="7:7" ht="12.75">
      <c r="G867" s="63"/>
    </row>
    <row r="868" spans="7:7" ht="12.75">
      <c r="G868" s="63"/>
    </row>
    <row r="869" spans="7:7" ht="12.75">
      <c r="G869" s="63"/>
    </row>
    <row r="870" spans="7:7" ht="12.75">
      <c r="G870" s="63"/>
    </row>
    <row r="871" spans="7:7" ht="12.75">
      <c r="G871" s="63"/>
    </row>
    <row r="872" spans="7:7" ht="12.75">
      <c r="G872" s="63"/>
    </row>
    <row r="873" spans="7:7" ht="12.75">
      <c r="G873" s="63"/>
    </row>
    <row r="874" spans="7:7" ht="12.75">
      <c r="G874" s="63"/>
    </row>
    <row r="875" spans="7:7" ht="12.75">
      <c r="G875" s="63"/>
    </row>
    <row r="876" spans="7:7" ht="12.75">
      <c r="G876" s="63"/>
    </row>
    <row r="877" spans="7:7" ht="12.75">
      <c r="G877" s="63"/>
    </row>
    <row r="878" spans="7:7" ht="12.75">
      <c r="G878" s="63"/>
    </row>
    <row r="879" spans="7:7" ht="12.75">
      <c r="G879" s="63"/>
    </row>
    <row r="880" spans="7:7" ht="12.75">
      <c r="G880" s="63"/>
    </row>
    <row r="881" spans="7:7" ht="12.75">
      <c r="G881" s="63"/>
    </row>
    <row r="882" spans="7:7" ht="12.75">
      <c r="G882" s="63"/>
    </row>
    <row r="883" spans="7:7" ht="12.75">
      <c r="G883" s="63"/>
    </row>
    <row r="884" spans="7:7" ht="12.75">
      <c r="G884" s="63"/>
    </row>
    <row r="885" spans="7:7" ht="12.75">
      <c r="G885" s="63"/>
    </row>
    <row r="886" spans="7:7" ht="12.75">
      <c r="G886" s="63"/>
    </row>
    <row r="887" spans="7:7" ht="12.75">
      <c r="G887" s="63"/>
    </row>
    <row r="888" spans="7:7" ht="12.75">
      <c r="G888" s="63"/>
    </row>
    <row r="889" spans="7:7" ht="12.75">
      <c r="G889" s="63"/>
    </row>
    <row r="890" spans="7:7" ht="12.75">
      <c r="G890" s="63"/>
    </row>
    <row r="891" spans="7:7" ht="12.75">
      <c r="G891" s="63"/>
    </row>
    <row r="892" spans="7:7" ht="12.75">
      <c r="G892" s="63"/>
    </row>
    <row r="893" spans="7:7" ht="12.75">
      <c r="G893" s="63"/>
    </row>
    <row r="894" spans="7:7" ht="12.75">
      <c r="G894" s="63"/>
    </row>
    <row r="895" spans="7:7" ht="12.75">
      <c r="G895" s="63"/>
    </row>
    <row r="896" spans="7:7" ht="12.75">
      <c r="G896" s="63"/>
    </row>
    <row r="897" spans="7:7" ht="12.75">
      <c r="G897" s="63"/>
    </row>
    <row r="898" spans="7:7" ht="12.75">
      <c r="G898" s="63"/>
    </row>
    <row r="899" spans="7:7" ht="12.75">
      <c r="G899" s="63"/>
    </row>
    <row r="900" spans="7:7" ht="12.75">
      <c r="G900" s="63"/>
    </row>
    <row r="901" spans="7:7" ht="12.75">
      <c r="G901" s="63"/>
    </row>
    <row r="902" spans="7:7" ht="12.75">
      <c r="G902" s="63"/>
    </row>
    <row r="903" spans="7:7" ht="12.75">
      <c r="G903" s="63"/>
    </row>
    <row r="904" spans="7:7" ht="12.75">
      <c r="G904" s="63"/>
    </row>
    <row r="905" spans="7:7" ht="12.75">
      <c r="G905" s="63"/>
    </row>
    <row r="906" spans="7:7" ht="12.75">
      <c r="G906" s="63"/>
    </row>
    <row r="907" spans="7:7" ht="12.75">
      <c r="G907" s="63"/>
    </row>
    <row r="908" spans="7:7" ht="12.75">
      <c r="G908" s="63"/>
    </row>
    <row r="909" spans="7:7" ht="12.75">
      <c r="G909" s="63"/>
    </row>
    <row r="910" spans="7:7" ht="12.75">
      <c r="G910" s="63"/>
    </row>
    <row r="911" spans="7:7" ht="12.75">
      <c r="G911" s="63"/>
    </row>
    <row r="912" spans="7:7" ht="12.75">
      <c r="G912" s="63"/>
    </row>
    <row r="913" spans="7:7" ht="12.75">
      <c r="G913" s="63"/>
    </row>
    <row r="914" spans="7:7" ht="12.75">
      <c r="G914" s="63"/>
    </row>
    <row r="915" spans="7:7" ht="12.75">
      <c r="G915" s="63"/>
    </row>
    <row r="916" spans="7:7" ht="12.75">
      <c r="G916" s="63"/>
    </row>
    <row r="917" spans="7:7" ht="12.75">
      <c r="G917" s="63"/>
    </row>
    <row r="918" spans="7:7" ht="12.75">
      <c r="G918" s="63"/>
    </row>
    <row r="919" spans="7:7" ht="12.75">
      <c r="G919" s="63"/>
    </row>
    <row r="920" spans="7:7" ht="12.75">
      <c r="G920" s="63"/>
    </row>
    <row r="921" spans="7:7" ht="12.75">
      <c r="G921" s="63"/>
    </row>
    <row r="922" spans="7:7" ht="12.75">
      <c r="G922" s="63"/>
    </row>
    <row r="923" spans="7:7" ht="12.75">
      <c r="G923" s="63"/>
    </row>
    <row r="924" spans="7:7" ht="12.75">
      <c r="G924" s="63"/>
    </row>
    <row r="925" spans="7:7" ht="12.75">
      <c r="G925" s="63"/>
    </row>
    <row r="926" spans="7:7" ht="12.75">
      <c r="G926" s="63"/>
    </row>
    <row r="927" spans="7:7" ht="12.75">
      <c r="G927" s="63"/>
    </row>
    <row r="928" spans="7:7" ht="12.75">
      <c r="G928" s="63"/>
    </row>
    <row r="929" spans="7:7" ht="12.75">
      <c r="G929" s="63"/>
    </row>
    <row r="930" spans="7:7" ht="12.75">
      <c r="G930" s="63"/>
    </row>
    <row r="931" spans="7:7" ht="12.75">
      <c r="G931" s="63"/>
    </row>
    <row r="932" spans="7:7" ht="12.75">
      <c r="G932" s="63"/>
    </row>
    <row r="933" spans="7:7" ht="12.75">
      <c r="G933" s="63"/>
    </row>
    <row r="934" spans="7:7" ht="12.75">
      <c r="G934" s="63"/>
    </row>
    <row r="935" spans="7:7" ht="12.75">
      <c r="G935" s="63"/>
    </row>
    <row r="936" spans="7:7" ht="12.75">
      <c r="G936" s="63"/>
    </row>
    <row r="937" spans="7:7" ht="12.75">
      <c r="G937" s="63"/>
    </row>
    <row r="938" spans="7:7" ht="12.75">
      <c r="G938" s="63"/>
    </row>
    <row r="939" spans="7:7" ht="12.75">
      <c r="G939" s="63"/>
    </row>
    <row r="940" spans="7:7" ht="12.75">
      <c r="G940" s="63"/>
    </row>
    <row r="941" spans="7:7" ht="12.75">
      <c r="G941" s="63"/>
    </row>
    <row r="942" spans="7:7" ht="12.75">
      <c r="G942" s="63"/>
    </row>
    <row r="943" spans="7:7" ht="12.75">
      <c r="G943" s="63"/>
    </row>
    <row r="944" spans="7:7" ht="12.75">
      <c r="G944" s="63"/>
    </row>
    <row r="945" spans="7:7" ht="12.75">
      <c r="G945" s="63"/>
    </row>
    <row r="946" spans="7:7" ht="12.75">
      <c r="G946" s="63"/>
    </row>
    <row r="947" spans="7:7" ht="12.75">
      <c r="G947" s="63"/>
    </row>
    <row r="948" spans="7:7" ht="12.75">
      <c r="G948" s="63"/>
    </row>
    <row r="949" spans="7:7" ht="12.75">
      <c r="G949" s="63"/>
    </row>
    <row r="950" spans="7:7" ht="12.75">
      <c r="G950" s="63"/>
    </row>
    <row r="951" spans="7:7" ht="12.75">
      <c r="G951" s="63"/>
    </row>
    <row r="952" spans="7:7" ht="12.75">
      <c r="G952" s="63"/>
    </row>
    <row r="953" spans="7:7" ht="12.75">
      <c r="G953" s="63"/>
    </row>
    <row r="954" spans="7:7" ht="12.75">
      <c r="G954" s="63"/>
    </row>
    <row r="955" spans="7:7" ht="12.75">
      <c r="G955" s="63"/>
    </row>
    <row r="956" spans="7:7" ht="12.75">
      <c r="G956" s="63"/>
    </row>
    <row r="957" spans="7:7" ht="12.75">
      <c r="G957" s="63"/>
    </row>
    <row r="958" spans="7:7" ht="12.75">
      <c r="G958" s="63"/>
    </row>
    <row r="959" spans="7:7" ht="12.75">
      <c r="G959" s="63"/>
    </row>
    <row r="960" spans="7:7" ht="12.75">
      <c r="G960" s="63"/>
    </row>
    <row r="961" spans="7:7" ht="12.75">
      <c r="G961" s="63"/>
    </row>
    <row r="962" spans="7:7" ht="12.75">
      <c r="G962" s="63"/>
    </row>
    <row r="963" spans="7:7" ht="12.75">
      <c r="G963" s="63"/>
    </row>
    <row r="964" spans="7:7" ht="12.75">
      <c r="G964" s="63"/>
    </row>
    <row r="965" spans="7:7" ht="12.75">
      <c r="G965" s="63"/>
    </row>
    <row r="966" spans="7:7" ht="12.75">
      <c r="G966" s="63"/>
    </row>
    <row r="967" spans="7:7" ht="12.75">
      <c r="G967" s="63"/>
    </row>
    <row r="968" spans="7:7" ht="12.75">
      <c r="G968" s="63"/>
    </row>
    <row r="969" spans="7:7" ht="12.75">
      <c r="G969" s="63"/>
    </row>
    <row r="970" spans="7:7" ht="12.75">
      <c r="G970" s="63"/>
    </row>
    <row r="971" spans="7:7" ht="12.75">
      <c r="G971" s="63"/>
    </row>
    <row r="972" spans="7:7" ht="12.75">
      <c r="G972" s="63"/>
    </row>
    <row r="973" spans="7:7" ht="12.75">
      <c r="G973" s="63"/>
    </row>
    <row r="974" spans="7:7" ht="12.75">
      <c r="G974" s="63"/>
    </row>
    <row r="975" spans="7:7" ht="12.75">
      <c r="G975" s="63"/>
    </row>
    <row r="976" spans="7:7" ht="12.75">
      <c r="G976" s="63"/>
    </row>
    <row r="977" spans="7:7" ht="12.75">
      <c r="G977" s="63"/>
    </row>
    <row r="978" spans="7:7" ht="12.75">
      <c r="G978" s="63"/>
    </row>
    <row r="979" spans="7:7" ht="12.75">
      <c r="G979" s="63"/>
    </row>
    <row r="980" spans="7:7" ht="12.75">
      <c r="G980" s="63"/>
    </row>
    <row r="981" spans="7:7" ht="12.75">
      <c r="G981" s="63"/>
    </row>
    <row r="982" spans="7:7" ht="12.75">
      <c r="G982" s="63"/>
    </row>
    <row r="983" spans="7:7" ht="12.75">
      <c r="G983" s="63"/>
    </row>
    <row r="984" spans="7:7" ht="12.75">
      <c r="G984" s="63"/>
    </row>
    <row r="985" spans="7:7" ht="12.75">
      <c r="G985" s="63"/>
    </row>
    <row r="986" spans="7:7" ht="12.75">
      <c r="G986" s="63"/>
    </row>
    <row r="987" spans="7:7" ht="12.75">
      <c r="G987" s="63"/>
    </row>
    <row r="988" spans="7:7" ht="12.75">
      <c r="G988" s="63"/>
    </row>
    <row r="989" spans="7:7" ht="12.75">
      <c r="G989" s="63"/>
    </row>
    <row r="990" spans="7:7" ht="12.75">
      <c r="G990" s="63"/>
    </row>
    <row r="991" spans="7:7" ht="12.75">
      <c r="G991" s="63"/>
    </row>
    <row r="992" spans="7:7" ht="12.75">
      <c r="G992" s="63"/>
    </row>
    <row r="993" spans="7:7" ht="12.75">
      <c r="G993" s="63"/>
    </row>
    <row r="994" spans="7:7" ht="12.75">
      <c r="G994" s="63"/>
    </row>
    <row r="995" spans="7:7" ht="12.75">
      <c r="G995" s="63"/>
    </row>
    <row r="996" spans="7:7" ht="12.75">
      <c r="G996" s="63"/>
    </row>
    <row r="997" spans="7:7" ht="12.75">
      <c r="G997" s="63"/>
    </row>
    <row r="998" spans="7:7" ht="12.75">
      <c r="G998" s="63"/>
    </row>
    <row r="999" spans="7:7" ht="12.75">
      <c r="G999" s="63"/>
    </row>
    <row r="1000" spans="7:7" ht="12.75">
      <c r="G1000" s="63"/>
    </row>
    <row r="1001" spans="7:7" ht="12.75">
      <c r="G1001" s="63"/>
    </row>
    <row r="1002" spans="7:7" ht="12.75">
      <c r="G1002" s="63"/>
    </row>
    <row r="1003" spans="7:7" ht="12.75">
      <c r="G1003" s="63"/>
    </row>
    <row r="1004" spans="7:7" ht="12.75">
      <c r="G1004" s="63"/>
    </row>
    <row r="1005" spans="7:7" ht="12.75">
      <c r="G1005" s="63"/>
    </row>
    <row r="1006" spans="7:7" ht="12.75">
      <c r="G1006" s="63"/>
    </row>
    <row r="1007" spans="7:7" ht="12.75">
      <c r="G1007" s="63"/>
    </row>
    <row r="1008" spans="7:7" ht="12.75">
      <c r="G1008" s="63"/>
    </row>
    <row r="1009" spans="7:7" ht="12.75">
      <c r="G1009" s="63"/>
    </row>
    <row r="1010" spans="7:7" ht="12.75">
      <c r="G1010" s="63"/>
    </row>
    <row r="1011" spans="7:7" ht="12.75">
      <c r="G1011" s="63"/>
    </row>
    <row r="1012" spans="7:7" ht="12.75">
      <c r="G1012" s="63"/>
    </row>
    <row r="1013" spans="7:7" ht="12.75">
      <c r="G1013" s="63"/>
    </row>
  </sheetData>
  <sheetProtection algorithmName="SHA-512" hashValue="w/EmVfjJDYHduyjwqf2TlT0sMVthSIe9dD6t7AidwJQE+oF6U5XvAA4siXy/vs3H7hEd+vnET8uj36OAO8xpjw==" saltValue="1gtB0n3VC+TTYgf3vlRaMg==" spinCount="100000" sheet="1" objects="1" scenarios="1"/>
  <mergeCells count="45">
    <mergeCell ref="B176:H176"/>
    <mergeCell ref="B177:H177"/>
    <mergeCell ref="A138:H138"/>
    <mergeCell ref="A142:H142"/>
    <mergeCell ref="A146:H146"/>
    <mergeCell ref="A143:H145"/>
    <mergeCell ref="A147:H149"/>
    <mergeCell ref="A139:H141"/>
    <mergeCell ref="A162:H162"/>
    <mergeCell ref="G163:H163"/>
    <mergeCell ref="G164:H164"/>
    <mergeCell ref="G165:H165"/>
    <mergeCell ref="G166:H166"/>
    <mergeCell ref="G167:H167"/>
    <mergeCell ref="G168:H168"/>
    <mergeCell ref="G169:H169"/>
    <mergeCell ref="A173:H173"/>
    <mergeCell ref="B175:H175"/>
    <mergeCell ref="A130:H130"/>
    <mergeCell ref="A134:H134"/>
    <mergeCell ref="A131:H133"/>
    <mergeCell ref="A135:H137"/>
    <mergeCell ref="G170:H170"/>
    <mergeCell ref="G171:H171"/>
    <mergeCell ref="A150:H150"/>
    <mergeCell ref="A151:H153"/>
    <mergeCell ref="A154:H154"/>
    <mergeCell ref="A155:H157"/>
    <mergeCell ref="B174:H174"/>
    <mergeCell ref="A158:H158"/>
    <mergeCell ref="A159:H161"/>
    <mergeCell ref="B12:G12"/>
    <mergeCell ref="B23:G23"/>
    <mergeCell ref="B44:G44"/>
    <mergeCell ref="B55:G55"/>
    <mergeCell ref="B66:G66"/>
    <mergeCell ref="A122:H122"/>
    <mergeCell ref="A126:H126"/>
    <mergeCell ref="A123:H125"/>
    <mergeCell ref="A127:H129"/>
    <mergeCell ref="B77:G77"/>
    <mergeCell ref="B88:G88"/>
    <mergeCell ref="B99:G99"/>
    <mergeCell ref="B110:G110"/>
    <mergeCell ref="B121:G121"/>
  </mergeCells>
  <conditionalFormatting sqref="B7:G7 B18:G18 B29:G29 B39:G39 B50:G50 B61:G61 B72:G72 B83:G83 B94:G94 B105:G105 B116:G116">
    <cfRule type="cellIs" dxfId="31" priority="43" operator="equal">
      <formula>"No"</formula>
    </cfRule>
    <cfRule type="cellIs" dxfId="30" priority="44" operator="equal">
      <formula>"Yes"</formula>
    </cfRule>
  </conditionalFormatting>
  <conditionalFormatting sqref="B115:G115 B104:G104 B93:G93 B82:G82 B71:G71 B60:G60 B49:G49">
    <cfRule type="expression" dxfId="29" priority="21" stopIfTrue="1">
      <formula>B49=""</formula>
    </cfRule>
  </conditionalFormatting>
  <conditionalFormatting sqref="B6:G6 B17:G17 B28:G28 B38:G38">
    <cfRule type="expression" dxfId="28" priority="1" stopIfTrue="1">
      <formula>B6=""</formula>
    </cfRule>
  </conditionalFormatting>
  <dataValidations count="2">
    <dataValidation type="list" allowBlank="1" showInputMessage="1" showErrorMessage="1" sqref="B105:G105 B94:G94 B83:G83 B7:G7 B72:G72 B61:G61 B50:G50 B116:G116 B29:G29 B18:G18 B39:G39">
      <formula1>risk</formula1>
    </dataValidation>
    <dataValidation type="list" allowBlank="1" showInputMessage="1" showErrorMessage="1" sqref="A175:A177">
      <formula1>paysindc</formula1>
    </dataValidation>
  </dataValidations>
  <hyperlinks>
    <hyperlink ref="C1" r:id="rId1"/>
    <hyperlink ref="G46" r:id="rId2"/>
    <hyperlink ref="E46" r:id="rId3"/>
    <hyperlink ref="F46" r:id="rId4"/>
  </hyperlinks>
  <pageMargins left="0.7" right="0.7" top="0.75" bottom="0.75" header="0.3" footer="0.3"/>
  <pageSetup scale="57" fitToHeight="0" orientation="landscape" r:id="rId5"/>
  <drawing r:id="rId6"/>
  <legacyDrawing r:id="rId7"/>
  <extLst>
    <ext xmlns:x14="http://schemas.microsoft.com/office/spreadsheetml/2009/9/main" uri="{78C0D931-6437-407d-A8EE-F0AAD7539E65}">
      <x14:conditionalFormattings>
        <x14:conditionalFormatting xmlns:xm="http://schemas.microsoft.com/office/excel/2006/main">
          <x14:cfRule type="expression" priority="22" id="{9D002FF4-D4B3-480A-8094-0F6173A69584}">
            <xm:f>B49&gt;=lists!$A$8</xm:f>
            <x14:dxf>
              <font>
                <b/>
                <i val="0"/>
              </font>
              <fill>
                <patternFill>
                  <bgColor rgb="FFFF6464"/>
                </patternFill>
              </fill>
            </x14:dxf>
          </x14:cfRule>
          <x14:cfRule type="expression" priority="23" id="{1FF3677B-AFE3-4859-8965-E23976593500}">
            <xm:f>B49&gt;=lists!$A$7</xm:f>
            <x14:dxf>
              <font>
                <b/>
                <i val="0"/>
              </font>
              <fill>
                <patternFill>
                  <bgColor theme="9" tint="0.39994506668294322"/>
                </patternFill>
              </fill>
            </x14:dxf>
          </x14:cfRule>
          <x14:cfRule type="expression" priority="24" id="{4DB56F71-C34D-4DE6-8247-3D692FB9A03D}">
            <xm:f>B49&gt;=lists!$A$6</xm:f>
            <x14:dxf>
              <font>
                <b/>
                <i val="0"/>
              </font>
              <fill>
                <patternFill>
                  <bgColor rgb="FFFFFF99"/>
                </patternFill>
              </fill>
            </x14:dxf>
          </x14:cfRule>
          <xm:sqref>B115:G115 B104:G104 B93:G93 B82:G82 B71:G71 B60:G60 B49:G49</xm:sqref>
        </x14:conditionalFormatting>
        <x14:conditionalFormatting xmlns:xm="http://schemas.microsoft.com/office/excel/2006/main">
          <x14:cfRule type="expression" priority="2" id="{0AAD8073-8E8D-407E-BD88-8F451DCE1D1C}">
            <xm:f>B6&lt;=lists!$A$12</xm:f>
            <x14:dxf>
              <font>
                <b/>
                <i val="0"/>
              </font>
              <fill>
                <patternFill>
                  <bgColor rgb="FFFF6464"/>
                </patternFill>
              </fill>
            </x14:dxf>
          </x14:cfRule>
          <x14:cfRule type="expression" priority="3" id="{19689092-0F49-47F0-ADDB-67278DEBCF8E}">
            <xm:f>B6&lt;=lists!$A$11</xm:f>
            <x14:dxf>
              <font>
                <b/>
                <i val="0"/>
              </font>
              <fill>
                <patternFill>
                  <bgColor theme="9" tint="0.39994506668294322"/>
                </patternFill>
              </fill>
            </x14:dxf>
          </x14:cfRule>
          <x14:cfRule type="expression" priority="4" id="{9E5BFFAD-B001-4477-B33C-A7BB3E1FA3FF}">
            <xm:f>B6&lt;=lists!$A$10</xm:f>
            <x14:dxf>
              <font>
                <b/>
                <i val="0"/>
              </font>
              <fill>
                <patternFill>
                  <bgColor rgb="FFFFFF99"/>
                </patternFill>
              </fill>
            </x14:dxf>
          </x14:cfRule>
          <xm:sqref>B6:G6 B17:G17 B28:G28 B38:G38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lists!$E$31:$E$35</xm:f>
          </x14:formula1>
          <xm:sqref>F164:F171</xm:sqref>
        </x14:dataValidation>
        <x14:dataValidation type="list" allowBlank="1" showInputMessage="1" showErrorMessage="1">
          <x14:formula1>
            <xm:f>lists!$C$31:$C$35</xm:f>
          </x14:formula1>
          <xm:sqref>B164:B171</xm:sqref>
        </x14:dataValidation>
        <x14:dataValidation type="list" allowBlank="1" showInputMessage="1" showErrorMessage="1">
          <x14:formula1>
            <xm:f>lists!$D$31:$D$34</xm:f>
          </x14:formula1>
          <xm:sqref>D164:D171</xm:sqref>
        </x14:dataValidation>
        <x14:dataValidation type="list" allowBlank="1" showInputMessage="1" showErrorMessage="1">
          <x14:formula1>
            <xm:f>lists!$C$40:$C$42</xm:f>
          </x14:formula1>
          <xm:sqref>C164:C171 E164:E171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18</vt:i4>
      </vt:variant>
    </vt:vector>
  </HeadingPairs>
  <TitlesOfParts>
    <vt:vector size="41" baseType="lpstr">
      <vt:lpstr>lists</vt:lpstr>
      <vt:lpstr>Preparation</vt:lpstr>
      <vt:lpstr>Consumption 1</vt:lpstr>
      <vt:lpstr>Consumption 2</vt:lpstr>
      <vt:lpstr>Consumption 3</vt:lpstr>
      <vt:lpstr>Youth Consequences</vt:lpstr>
      <vt:lpstr>Adult Consequences</vt:lpstr>
      <vt:lpstr>PAYS Risk &amp; Protection</vt:lpstr>
      <vt:lpstr>PAYS Indicators</vt:lpstr>
      <vt:lpstr>Other Risk Factor Data</vt:lpstr>
      <vt:lpstr>County Risk Summary</vt:lpstr>
      <vt:lpstr>Contributing Factors</vt:lpstr>
      <vt:lpstr>Community Conversations</vt:lpstr>
      <vt:lpstr>Logic Model</vt:lpstr>
      <vt:lpstr>SMART Goals</vt:lpstr>
      <vt:lpstr>Action Plan - Problem 1</vt:lpstr>
      <vt:lpstr>Action Plan - Problem 2</vt:lpstr>
      <vt:lpstr>Action Plan - Problem 3</vt:lpstr>
      <vt:lpstr>Action Plan - Problem 4</vt:lpstr>
      <vt:lpstr>Action Plan - Problem 5</vt:lpstr>
      <vt:lpstr>Action Plan - Problem 6</vt:lpstr>
      <vt:lpstr>Data Sources</vt:lpstr>
      <vt:lpstr>Intervening Variables (2)</vt:lpstr>
      <vt:lpstr>conseq1</vt:lpstr>
      <vt:lpstr>conseq2</vt:lpstr>
      <vt:lpstr>consump1</vt:lpstr>
      <vt:lpstr>consump2</vt:lpstr>
      <vt:lpstr>consump3</vt:lpstr>
      <vt:lpstr>intvar</vt:lpstr>
      <vt:lpstr>OtherRF</vt:lpstr>
      <vt:lpstr>paysindc</vt:lpstr>
      <vt:lpstr>paysprot</vt:lpstr>
      <vt:lpstr>paysrnp</vt:lpstr>
      <vt:lpstr>'Consumption 2'!Print_Area</vt:lpstr>
      <vt:lpstr>'Contributing Factors'!Print_Area</vt:lpstr>
      <vt:lpstr>'County Risk Summary'!Print_Area</vt:lpstr>
      <vt:lpstr>'Data Sources'!Print_Area</vt:lpstr>
      <vt:lpstr>'Logic Model'!Print_Area</vt:lpstr>
      <vt:lpstr>'PAYS Risk &amp; Protection'!Print_Area</vt:lpstr>
      <vt:lpstr>'Data Sources'!Print_Titles</vt:lpstr>
      <vt:lpstr>risk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Spaw</dc:creator>
  <cp:lastModifiedBy>Jeanine Emigh</cp:lastModifiedBy>
  <cp:lastPrinted>2018-07-30T18:22:15Z</cp:lastPrinted>
  <dcterms:created xsi:type="dcterms:W3CDTF">2016-09-06T17:21:16Z</dcterms:created>
  <dcterms:modified xsi:type="dcterms:W3CDTF">2020-09-24T15:48:28Z</dcterms:modified>
</cp:coreProperties>
</file>